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09ddc05cb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ning Schedule" sheetId="1" r:id="R33994295347241f5"/>
    <x:sheet xmlns:r="http://schemas.openxmlformats.org/officeDocument/2006/relationships" name="Report Scope" sheetId="2" r:id="R75ef3f3268724377"/>
    <x:sheet xmlns:r="http://schemas.openxmlformats.org/officeDocument/2006/relationships" name="Dimension Review" sheetId="3" r:id="R1ad6226ba1c3493e"/>
    <x:sheet xmlns:r="http://schemas.openxmlformats.org/officeDocument/2006/relationships" name="Quote Comparison" sheetId="4" r:id="R7bc7d141a4c14e21"/>
    <x:sheet xmlns:r="http://schemas.openxmlformats.org/officeDocument/2006/relationships" name="Packing Receipt" sheetId="5" r:id="R8742eacbabe14b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0"/>
    <x:numFmt numFmtId="202" formatCode="mm/dd/yy"/>
    <x:numFmt numFmtId="203" formatCode="0.00"/>
    <x:numFmt numFmtId="204" formatCode="#,##0.0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0"/>
    </x:xf>
    <x:xf numFmtId="0" fontId="1" fillId="3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vertical="center" wrapText="0"/>
    </x:xf>
    <x:xf numFmtId="203" fontId="1" fillId="3" borderId="0" xfId="0" applyNumberFormat="1" applyFont="1" applyFill="1" applyBorder="1" applyAlignment="1">
      <x:alignment vertical="center" wrapText="0"/>
    </x:xf>
    <x:xf numFmtId="203" fontId="1" fillId="4" borderId="0" xfId="0" applyNumberFormat="1" applyFont="1" applyFill="1" applyBorder="1" applyAlignment="1">
      <x:alignment vertical="center" wrapText="0"/>
    </x:xf>
    <x:xf numFmtId="204" fontId="1" fillId="4" borderId="0" xfId="0" applyNumberFormat="1" applyFont="1" applyFill="1" applyBorder="1" applyAlignment="1">
      <x:alignment vertical="center" wrapText="0"/>
    </x:xf>
    <x:xf numFmtId="201" fontId="1" fillId="4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12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3c6d2b5b04256" /><Relationship Type="http://schemas.openxmlformats.org/officeDocument/2006/relationships/theme" Target="/xl/theme/theme1.xml" Id="Rd701f66ee0f04304" /><Relationship Type="http://schemas.openxmlformats.org/officeDocument/2006/relationships/sharedStrings" Target="/xl/sharedStrings.xml" Id="R448e4bebf1504c2f" /><Relationship Type="http://schemas.openxmlformats.org/officeDocument/2006/relationships/worksheet" Target="/xl/worksheets/sheet1.xml" Id="R33994295347241f5" /><Relationship Type="http://schemas.openxmlformats.org/officeDocument/2006/relationships/worksheet" Target="/xl/worksheets/sheet2.xml" Id="R75ef3f3268724377" /><Relationship Type="http://schemas.openxmlformats.org/officeDocument/2006/relationships/worksheet" Target="/xl/worksheets/sheet3.xml" Id="R1ad6226ba1c3493e" /><Relationship Type="http://schemas.openxmlformats.org/officeDocument/2006/relationships/worksheet" Target="/xl/worksheets/sheet4.xml" Id="R7bc7d141a4c14e21" /><Relationship Type="http://schemas.openxmlformats.org/officeDocument/2006/relationships/worksheet" Target="/xl/worksheets/sheet5.xml" Id="R8742eacbabe14b75" /></Relationships>
</file>

<file path=xl/tables/table1.xml><?xml version="1.0" encoding="utf-8"?>
<x:table xmlns:x="http://schemas.openxmlformats.org/spreadsheetml/2006/main" id="1" name="OpeningRegister" displayName="OpeningRegister" ref="A7:K107" headerRowCount="1" totalsRowCount="0" totalsRowShown="0">
  <x:autoFilter ref="A7:K107"/>
  <x:tableColumns count="11">
    <x:tableColumn id="1" name="Opening ID"/>
    <x:tableColumn id="2" name="Room / location"/>
    <x:tableColumn id="3" name="Product type"/>
    <x:tableColumn id="4" name="Manufacturer / series"/>
    <x:tableColumn id="5" name="Order quantity"/>
    <x:tableColumn id="6" name="Count unit"/>
    <x:tableColumn id="7" name="Drawing revision"/>
    <x:tableColumn id="8" name="Glass code"/>
    <x:tableColumn id="9" name="Hardware code"/>
    <x:tableColumn id="10" name="Project requirement reference"/>
    <x:tableColumn id="11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OpeningConfiguration" displayName="OpeningConfiguration" ref="A117:J217" headerRowCount="1" totalsRowCount="0" totalsRowShown="0">
  <x:autoFilter ref="A117:J217"/>
  <x:tableColumns count="10">
    <x:tableColumn id="1" name="Opening ID"/>
    <x:tableColumn id="2" name="Drawing revision"/>
    <x:tableColumn id="3" name="Leaf / panel layout"/>
    <x:tableColumn id="4" name="Handing / viewpoint"/>
    <x:tableColumn id="5" name="Frame finish / sample"/>
    <x:tableColumn id="6" name="Glass configuration reference"/>
    <x:tableColumn id="7" name="Hardware specification reference"/>
    <x:tableColumn id="8" name="Threshold / sill detail"/>
    <x:tableColumn id="9" name="Interface owner"/>
    <x:tableColumn id="10" name="Record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ReportEvidence" displayName="ReportEvidence" ref="A7:K107" headerRowCount="1" totalsRowCount="0" totalsRowShown="0">
  <x:autoFilter ref="A7:K107"/>
  <x:tableColumns count="11">
    <x:tableColumn id="1" name="Review ID"/>
    <x:tableColumn id="2" name="Opening ID"/>
    <x:tableColumn id="3" name="Drawing revision"/>
    <x:tableColumn id="4" name="Report / label ID and URL"/>
    <x:tableColumn id="5" name="Reported manufacturer / series"/>
    <x:tableColumn id="6" name="Reported glass / hardware configuration"/>
    <x:tableColumn id="7" name="Test size / permitted size scope"/>
    <x:tableColumn id="8" name="Applicability limits / page"/>
    <x:tableColumn id="9" name="Destination market"/>
    <x:tableColumn id="10" name="Standard / method and edition"/>
    <x:tableColumn id="11" name="Evidence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ReportSuitability" displayName="ReportSuitability" ref="A117:J217" headerRowCount="1" totalsRowCount="0" totalsRowShown="0">
  <x:autoFilter ref="A117:J217"/>
  <x:tableColumns count="10">
    <x:tableColumn id="1" name="Review ID"/>
    <x:tableColumn id="2" name="Project requirement reference"/>
    <x:tableColumn id="3" name="Configuration match"/>
    <x:tableColumn id="4" name="Size scope match"/>
    <x:tableColumn id="5" name="Market / method match"/>
    <x:tableColumn id="6" name="Decision"/>
    <x:tableColumn id="7" name="Reviewer"/>
    <x:tableColumn id="8" name="Review date"/>
    <x:tableColumn id="9" name="Decision reference / limitations"/>
    <x:tableColumn id="10" name="Review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OpeningDimensions" displayName="OpeningDimensions" ref="A7:I107" headerRowCount="1" totalsRowCount="0" totalsRowShown="0">
  <x:autoFilter ref="A7:I107"/>
  <x:tableColumns count="9">
    <x:tableColumn id="1" name="Opening ID"/>
    <x:tableColumn id="2" name="Drawing revision"/>
    <x:tableColumn id="3" name="Minimum opening width"/>
    <x:tableColumn id="4" name="Minimum opening height"/>
    <x:tableColumn id="5" name="Order frame width"/>
    <x:tableColumn id="6" name="Order frame height"/>
    <x:tableColumn id="7" name="Dimension unit"/>
    <x:tableColumn id="8" name="Survey / measurement reference"/>
    <x:tableColumn id="9" name="Input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DimensionAllowances" displayName="DimensionAllowances" ref="A117:O217" headerRowCount="1" totalsRowCount="0" totalsRowShown="0">
  <x:autoFilter ref="A117:O217"/>
  <x:tableColumns count="15">
    <x:tableColumn id="1" name="Opening ID"/>
    <x:tableColumn id="2" name="Drawing revision"/>
    <x:tableColumn id="3" name="Left allowance"/>
    <x:tableColumn id="4" name="Right allowance"/>
    <x:tableColumn id="5" name="Top allowance"/>
    <x:tableColumn id="6" name="Bottom allowance"/>
    <x:tableColumn id="7" name="Remaining width"/>
    <x:tableColumn id="8" name="Remaining height"/>
    <x:tableColumn id="9" name="Detail / allowance source"/>
    <x:tableColumn id="10" name="Review decision"/>
    <x:tableColumn id="11" name="Reviewer"/>
    <x:tableColumn id="12" name="Review date"/>
    <x:tableColumn id="13" name="Review record reference"/>
    <x:tableColumn id="14" name="Review state"/>
    <x:tableColumn id="15" name="Dimension unit"/>
  </x:tableColumns>
  <x:tableStyleInfo name="TableStyleMedium2" showFirstColumn="0" showLastColumn="0" showRowStripes="0" showColumnStripes="0"/>
</x:table>
</file>

<file path=xl/tables/table7.xml><?xml version="1.0" encoding="utf-8"?>
<x:table xmlns:x="http://schemas.openxmlformats.org/spreadsheetml/2006/main" id="7" name="QuotationInputs" displayName="QuotationInputs" ref="A7:M107" headerRowCount="1" totalsRowCount="0" totalsRowShown="0">
  <x:autoFilter ref="A7:M107"/>
  <x:tableColumns count="13">
    <x:tableColumn id="1" name="Offer ID"/>
    <x:tableColumn id="2" name="Opening ID"/>
    <x:tableColumn id="3" name="Drawing revision"/>
    <x:tableColumn id="4" name="Supplier"/>
    <x:tableColumn id="5" name="Currency ISO code"/>
    <x:tableColumn id="6" name="Delivery basis / named place"/>
    <x:tableColumn id="7" name="Comparable scope reference"/>
    <x:tableColumn id="8" name="Base quoted amount"/>
    <x:tableColumn id="9" name="Missing-scope additions"/>
    <x:tableColumn id="10" name="Signed adjustment"/>
    <x:tableColumn id="11" name="Price verified by"/>
    <x:tableColumn id="12" name="Price verification date"/>
    <x:tableColumn id="13" name="Offer state"/>
  </x:tableColumns>
  <x:tableStyleInfo name="TableStyleMedium2" showFirstColumn="0" showLastColumn="0" showRowStripes="0" showColumnStripes="0"/>
</x:table>
</file>

<file path=xl/tables/table8.xml><?xml version="1.0" encoding="utf-8"?>
<x:table xmlns:x="http://schemas.openxmlformats.org/spreadsheetml/2006/main" id="8" name="QuotationScope" displayName="QuotationScope" ref="A117:I217" headerRowCount="1" totalsRowCount="0" totalsRowShown="0">
  <x:autoFilter ref="A117:I217"/>
  <x:tableColumns count="9">
    <x:tableColumn id="1" name="Offer ID"/>
    <x:tableColumn id="2" name="Scope aligned"/>
    <x:tableColumn id="3" name="Exclusion resolution reference"/>
    <x:tableColumn id="4" name="Quoted physical quantity"/>
    <x:tableColumn id="5" name="Count unit"/>
    <x:tableColumn id="6" name="Scope reviewer"/>
    <x:tableColumn id="7" name="Scope review date"/>
    <x:tableColumn id="8" name="Comparable amount"/>
    <x:tableColumn id="9" name="Scope state"/>
  </x:tableColumns>
  <x:tableStyleInfo name="TableStyleMedium2" showFirstColumn="0" showLastColumn="0" showRowStripes="0" showColumnStripes="0"/>
</x:table>
</file>

<file path=xl/tables/table9.xml><?xml version="1.0" encoding="utf-8"?>
<x:table xmlns:x="http://schemas.openxmlformats.org/spreadsheetml/2006/main" id="9" name="QuotationComparison" displayName="QuotationComparison" ref="A227:J327" headerRowCount="1" totalsRowCount="0" totalsRowShown="0">
  <x:autoFilter ref="A227:J327"/>
  <x:tableColumns count="10">
    <x:tableColumn id="1" name="Comparison ID"/>
    <x:tableColumn id="2" name="Offer A ID"/>
    <x:tableColumn id="3" name="Offer B ID"/>
    <x:tableColumn id="4" name="Offer A amount"/>
    <x:tableColumn id="5" name="Offer B amount"/>
    <x:tableColumn id="6" name="B minus A"/>
    <x:tableColumn id="7" name="Currency"/>
    <x:tableColumn id="8" name="Delivery basis / named place"/>
    <x:tableColumn id="9" name="Comparable scope reference"/>
    <x:tableColumn id="10" name="Comparison state"/>
  </x:tableColumns>
  <x:tableStyleInfo name="TableStyleMedium2" showFirstColumn="0" showLastColumn="0" showRowStripes="0" showColumnStripes="0"/>
</x:table>
</file>

<file path=xl/tables/table10.xml><?xml version="1.0" encoding="utf-8"?>
<x:table xmlns:x="http://schemas.openxmlformats.org/spreadsheetml/2006/main" id="10" name="ReceiptLines" displayName="ReceiptLines" ref="A7:L107" headerRowCount="1" totalsRowCount="0" totalsRowShown="0">
  <x:autoFilter ref="A7:L107"/>
  <x:tableColumns count="12">
    <x:tableColumn id="1" name="Receipt line ID"/>
    <x:tableColumn id="2" name="Opening ID"/>
    <x:tableColumn id="3" name="Drawing revision"/>
    <x:tableColumn id="4" name="Shipment / crate ID"/>
    <x:tableColumn id="5" name="Receipt date"/>
    <x:tableColumn id="6" name="Received quantity"/>
    <x:tableColumn id="7" name="Count unit"/>
    <x:tableColumn id="8" name="Acceptable on arrival"/>
    <x:tableColumn id="9" name="Damaged on arrival"/>
    <x:tableColumn id="10" name="Missing parts reference or None"/>
    <x:tableColumn id="11" name="Inspection / photo reference"/>
    <x:tableColumn id="12" name="Receipt state"/>
  </x:tableColumns>
  <x:tableStyleInfo name="TableStyleMedium2" showFirstColumn="0" showLastColumn="0" showRowStripes="0" showColumnStripes="0"/>
</x:table>
</file>

<file path=xl/tables/table11.xml><?xml version="1.0" encoding="utf-8"?>
<x:table xmlns:x="http://schemas.openxmlformats.org/spreadsheetml/2006/main" id="11" name="ReceiptDisposition" displayName="ReceiptDisposition" ref="A117:K217" headerRowCount="1" totalsRowCount="0" totalsRowShown="0">
  <x:autoFilter ref="A117:K217"/>
  <x:tableColumns count="11">
    <x:tableColumn id="1" name="Receipt line ID"/>
    <x:tableColumn id="2" name="Decision"/>
    <x:tableColumn id="3" name="Recheck / correction reference"/>
    <x:tableColumn id="4" name="Reviewed by"/>
    <x:tableColumn id="5" name="Review date"/>
    <x:tableColumn id="6" name="Opening ID"/>
    <x:tableColumn id="7" name="Drawing revision"/>
    <x:tableColumn id="8" name="Accepted quantity"/>
    <x:tableColumn id="9" name="Returned / excluded quantity"/>
    <x:tableColumn id="10" name="Return / exclusion reference"/>
    <x:tableColumn id="11" name="Disposition state"/>
  </x:tableColumns>
  <x:tableStyleInfo name="TableStyleMedium2" showFirstColumn="0" showLastColumn="0" showRowStripes="0" showColumnStripes="0"/>
</x:table>
</file>

<file path=xl/tables/table12.xml><?xml version="1.0" encoding="utf-8"?>
<x:table xmlns:x="http://schemas.openxmlformats.org/spreadsheetml/2006/main" id="12" name="ReceiptClosure" displayName="ReceiptClosure" ref="A227:K327" headerRowCount="1" totalsRowCount="0" totalsRowShown="0">
  <x:autoFilter ref="A227:K327"/>
  <x:tableColumns count="11">
    <x:tableColumn id="1" name="Opening ID"/>
    <x:tableColumn id="2" name="Drawing revision"/>
    <x:tableColumn id="3" name="Final delivery declared"/>
    <x:tableColumn id="4" name="Closure decision"/>
    <x:tableColumn id="5" name="Closed by"/>
    <x:tableColumn id="6" name="Closure date"/>
    <x:tableColumn id="7" name="Received total"/>
    <x:tableColumn id="8" name="Accepted total"/>
    <x:tableColumn id="9" name="Order quantity"/>
    <x:tableColumn id="10" name="Outstanding quantity"/>
    <x:tableColumn id="11" name="Closure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81bcf467d524c98" /><Relationship Type="http://schemas.openxmlformats.org/officeDocument/2006/relationships/table" Target="/xl/tables/table2.xml" Id="Rba1f8b13368d42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cee0d5113be64c8e" /><Relationship Type="http://schemas.openxmlformats.org/officeDocument/2006/relationships/table" Target="/xl/tables/table4.xml" Id="R7e270e0b55c34e1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c276b639f8ed49f1" /><Relationship Type="http://schemas.openxmlformats.org/officeDocument/2006/relationships/table" Target="/xl/tables/table6.xml" Id="R7a28c2ccd0494c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7.xml" Id="R4321bdf19007498c" /><Relationship Type="http://schemas.openxmlformats.org/officeDocument/2006/relationships/table" Target="/xl/tables/table8.xml" Id="R647b4c601016410b" /><Relationship Type="http://schemas.openxmlformats.org/officeDocument/2006/relationships/table" Target="/xl/tables/table9.xml" Id="R212d90b0c9f5494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0.xml" Id="Ra2d0fcc5ce544000" /><Relationship Type="http://schemas.openxmlformats.org/officeDocument/2006/relationships/table" Target="/xl/tables/table11.xml" Id="R198874606b484054" /><Relationship Type="http://schemas.openxmlformats.org/officeDocument/2006/relationships/table" Target="/xl/tables/table12.xml" Id="R7c8fb5a64bf34e2b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20" hidden="0" customWidth="1"/>
    <x:col min="3" max="3" width="20.559999465942383" hidden="0" customWidth="1"/>
    <x:col min="4" max="4" width="22.219999313354492" hidden="0" customWidth="1"/>
    <x:col min="5" max="5" width="21.670000076293945" hidden="0" customWidth="1"/>
    <x:col min="6" max="6" width="23.889999389648438" hidden="0" customWidth="1"/>
    <x:col min="7" max="7" width="24.440000534057617" hidden="0" customWidth="1"/>
    <x:col min="8" max="8" width="23.329999923706055" hidden="0" customWidth="1"/>
    <x:col min="9" max="9" width="18.889999389648438" hidden="0" customWidth="1"/>
    <x:col min="10" max="10" width="27.780000686645508" hidden="0" customWidth="1"/>
    <x:col min="11" max="11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Opening Schedule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One Opening ID identifies one physical opening or a clearly defined identical group. Never reuse an ID for another location.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Start at row 7; add configuration at row 117. Amber cells accept input. Gray cells calculate. Use a new revision when an approved configuration changes.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Opening register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7" customHeight="1">
      <x:c r="A7" s="17" t="str">
        <x:v>Opening ID</x:v>
      </x:c>
      <x:c r="B7" s="18" t="str">
        <x:v>Room / location</x:v>
      </x:c>
      <x:c r="C7" s="18" t="str">
        <x:v>Product type</x:v>
      </x:c>
      <x:c r="D7" s="18" t="str">
        <x:v>Manufacturer / series</x:v>
      </x:c>
      <x:c r="E7" s="18" t="str">
        <x:v>Order quantity</x:v>
      </x:c>
      <x:c r="F7" s="18" t="str">
        <x:v>Count unit</x:v>
      </x:c>
      <x:c r="G7" s="18" t="str">
        <x:v>Drawing revision</x:v>
      </x:c>
      <x:c r="H7" s="18" t="str">
        <x:v>Glass code</x:v>
      </x:c>
      <x:c r="I7" s="18" t="str">
        <x:v>Hardware code</x:v>
      </x:c>
      <x:c r="J7" s="18" t="str">
        <x:v>Project requirement reference</x:v>
      </x:c>
      <x:c r="K7" s="19" t="str">
        <x:v>Record state</x:v>
      </x:c>
    </x:row>
    <x:row r="8" ht="28" customHeight="1">
      <x:c r="A8" s="23"/>
      <x:c r="B8" s="23"/>
      <x:c r="C8" s="22"/>
      <x:c r="D8" s="23"/>
      <x:c r="E8" s="24"/>
      <x:c r="F8" s="22"/>
      <x:c r="G8" s="23"/>
      <x:c r="H8" s="23"/>
      <x:c r="I8" s="23"/>
      <x:c r="J8" s="23"/>
      <x:c r="K8" s="25" t="str">
        <x:f>IF(LEN(A8&amp;"")=0,IF(COUNTA(A8,B8,C8,D8,E8,F8,G8,H8,I8,J8)=0,"","Enter Opening ID"),IF(COUNTIFS('Opening Schedule'!$A$8:$A$107,A8)&lt;&gt;1,"Duplicate Opening ID",IF(OR(LEN(B8&amp;"")=0,LEN(C8&amp;"")=0,LEN(D8&amp;"")=0,LEN(E8&amp;"")=0,LEN(F8&amp;"")=0,LEN(G8&amp;"")=0,LEN(H8&amp;"")=0,LEN(I8&amp;"")=0,LEN(J8&amp;"")=0),"Complete opening fields",IF(OR(NOT(ISNUMBER(E8)),E8&lt;=0,MOD(E8,1)&lt;&gt;0),"Quantity must be a positive integer",IF(F8&lt;&gt;"each","Use each count unit","Recorded")))))</x:f>
      </x:c>
    </x:row>
    <x:row r="9" ht="28" customHeight="1">
      <x:c r="A9" s="23"/>
      <x:c r="B9" s="23"/>
      <x:c r="C9" s="22"/>
      <x:c r="D9" s="23"/>
      <x:c r="E9" s="24"/>
      <x:c r="F9" s="22"/>
      <x:c r="G9" s="23"/>
      <x:c r="H9" s="23"/>
      <x:c r="I9" s="23"/>
      <x:c r="J9" s="23"/>
      <x:c r="K9" s="25" t="str">
        <x:f>IF(LEN(A9&amp;"")=0,IF(COUNTA(A9,B9,C9,D9,E9,F9,G9,H9,I9,J9)=0,"","Enter Opening ID"),IF(COUNTIFS('Opening Schedule'!$A$8:$A$107,A9)&lt;&gt;1,"Duplicate Opening ID",IF(OR(LEN(B9&amp;"")=0,LEN(C9&amp;"")=0,LEN(D9&amp;"")=0,LEN(E9&amp;"")=0,LEN(F9&amp;"")=0,LEN(G9&amp;"")=0,LEN(H9&amp;"")=0,LEN(I9&amp;"")=0,LEN(J9&amp;"")=0),"Complete opening fields",IF(OR(NOT(ISNUMBER(E9)),E9&lt;=0,MOD(E9,1)&lt;&gt;0),"Quantity must be a positive integer",IF(F9&lt;&gt;"each","Use each count unit","Recorded")))))</x:f>
      </x:c>
    </x:row>
    <x:row r="10" ht="28" customHeight="1">
      <x:c r="A10" s="23"/>
      <x:c r="B10" s="23"/>
      <x:c r="C10" s="22"/>
      <x:c r="D10" s="23"/>
      <x:c r="E10" s="24"/>
      <x:c r="F10" s="22"/>
      <x:c r="G10" s="23"/>
      <x:c r="H10" s="23"/>
      <x:c r="I10" s="23"/>
      <x:c r="J10" s="23"/>
      <x:c r="K10" s="25" t="str">
        <x:f>IF(LEN(A10&amp;"")=0,IF(COUNTA(A10,B10,C10,D10,E10,F10,G10,H10,I10,J10)=0,"","Enter Opening ID"),IF(COUNTIFS('Opening Schedule'!$A$8:$A$107,A10)&lt;&gt;1,"Duplicate Opening ID",IF(OR(LEN(B10&amp;"")=0,LEN(C10&amp;"")=0,LEN(D10&amp;"")=0,LEN(E10&amp;"")=0,LEN(F10&amp;"")=0,LEN(G10&amp;"")=0,LEN(H10&amp;"")=0,LEN(I10&amp;"")=0,LEN(J10&amp;"")=0),"Complete opening fields",IF(OR(NOT(ISNUMBER(E10)),E10&lt;=0,MOD(E10,1)&lt;&gt;0),"Quantity must be a positive integer",IF(F10&lt;&gt;"each","Use each count unit","Recorded")))))</x:f>
      </x:c>
    </x:row>
    <x:row r="11" ht="28" customHeight="1">
      <x:c r="A11" s="23"/>
      <x:c r="B11" s="23"/>
      <x:c r="C11" s="22"/>
      <x:c r="D11" s="23"/>
      <x:c r="E11" s="24"/>
      <x:c r="F11" s="22"/>
      <x:c r="G11" s="23"/>
      <x:c r="H11" s="23"/>
      <x:c r="I11" s="23"/>
      <x:c r="J11" s="23"/>
      <x:c r="K11" s="25" t="str">
        <x:f>IF(LEN(A11&amp;"")=0,IF(COUNTA(A11,B11,C11,D11,E11,F11,G11,H11,I11,J11)=0,"","Enter Opening ID"),IF(COUNTIFS('Opening Schedule'!$A$8:$A$107,A11)&lt;&gt;1,"Duplicate Opening ID",IF(OR(LEN(B11&amp;"")=0,LEN(C11&amp;"")=0,LEN(D11&amp;"")=0,LEN(E11&amp;"")=0,LEN(F11&amp;"")=0,LEN(G11&amp;"")=0,LEN(H11&amp;"")=0,LEN(I11&amp;"")=0,LEN(J11&amp;"")=0),"Complete opening fields",IF(OR(NOT(ISNUMBER(E11)),E11&lt;=0,MOD(E11,1)&lt;&gt;0),"Quantity must be a positive integer",IF(F11&lt;&gt;"each","Use each count unit","Recorded")))))</x:f>
      </x:c>
    </x:row>
    <x:row r="12" ht="28" customHeight="1">
      <x:c r="A12" s="23"/>
      <x:c r="B12" s="23"/>
      <x:c r="C12" s="22"/>
      <x:c r="D12" s="23"/>
      <x:c r="E12" s="24"/>
      <x:c r="F12" s="22"/>
      <x:c r="G12" s="23"/>
      <x:c r="H12" s="23"/>
      <x:c r="I12" s="23"/>
      <x:c r="J12" s="23"/>
      <x:c r="K12" s="25" t="str">
        <x:f>IF(LEN(A12&amp;"")=0,IF(COUNTA(A12,B12,C12,D12,E12,F12,G12,H12,I12,J12)=0,"","Enter Opening ID"),IF(COUNTIFS('Opening Schedule'!$A$8:$A$107,A12)&lt;&gt;1,"Duplicate Opening ID",IF(OR(LEN(B12&amp;"")=0,LEN(C12&amp;"")=0,LEN(D12&amp;"")=0,LEN(E12&amp;"")=0,LEN(F12&amp;"")=0,LEN(G12&amp;"")=0,LEN(H12&amp;"")=0,LEN(I12&amp;"")=0,LEN(J12&amp;"")=0),"Complete opening fields",IF(OR(NOT(ISNUMBER(E12)),E12&lt;=0,MOD(E12,1)&lt;&gt;0),"Quantity must be a positive integer",IF(F12&lt;&gt;"each","Use each count unit","Recorded")))))</x:f>
      </x:c>
    </x:row>
    <x:row r="13" ht="28" customHeight="1">
      <x:c r="A13" s="23"/>
      <x:c r="B13" s="23"/>
      <x:c r="C13" s="22"/>
      <x:c r="D13" s="23"/>
      <x:c r="E13" s="24"/>
      <x:c r="F13" s="22"/>
      <x:c r="G13" s="23"/>
      <x:c r="H13" s="23"/>
      <x:c r="I13" s="23"/>
      <x:c r="J13" s="23"/>
      <x:c r="K13" s="25" t="str">
        <x:f>IF(LEN(A13&amp;"")=0,IF(COUNTA(A13,B13,C13,D13,E13,F13,G13,H13,I13,J13)=0,"","Enter Opening ID"),IF(COUNTIFS('Opening Schedule'!$A$8:$A$107,A13)&lt;&gt;1,"Duplicate Opening ID",IF(OR(LEN(B13&amp;"")=0,LEN(C13&amp;"")=0,LEN(D13&amp;"")=0,LEN(E13&amp;"")=0,LEN(F13&amp;"")=0,LEN(G13&amp;"")=0,LEN(H13&amp;"")=0,LEN(I13&amp;"")=0,LEN(J13&amp;"")=0),"Complete opening fields",IF(OR(NOT(ISNUMBER(E13)),E13&lt;=0,MOD(E13,1)&lt;&gt;0),"Quantity must be a positive integer",IF(F13&lt;&gt;"each","Use each count unit","Recorded")))))</x:f>
      </x:c>
    </x:row>
    <x:row r="14" ht="28" customHeight="1">
      <x:c r="A14" s="23"/>
      <x:c r="B14" s="23"/>
      <x:c r="C14" s="22"/>
      <x:c r="D14" s="23"/>
      <x:c r="E14" s="24"/>
      <x:c r="F14" s="22"/>
      <x:c r="G14" s="23"/>
      <x:c r="H14" s="23"/>
      <x:c r="I14" s="23"/>
      <x:c r="J14" s="23"/>
      <x:c r="K14" s="25" t="str">
        <x:f>IF(LEN(A14&amp;"")=0,IF(COUNTA(A14,B14,C14,D14,E14,F14,G14,H14,I14,J14)=0,"","Enter Opening ID"),IF(COUNTIFS('Opening Schedule'!$A$8:$A$107,A14)&lt;&gt;1,"Duplicate Opening ID",IF(OR(LEN(B14&amp;"")=0,LEN(C14&amp;"")=0,LEN(D14&amp;"")=0,LEN(E14&amp;"")=0,LEN(F14&amp;"")=0,LEN(G14&amp;"")=0,LEN(H14&amp;"")=0,LEN(I14&amp;"")=0,LEN(J14&amp;"")=0),"Complete opening fields",IF(OR(NOT(ISNUMBER(E14)),E14&lt;=0,MOD(E14,1)&lt;&gt;0),"Quantity must be a positive integer",IF(F14&lt;&gt;"each","Use each count unit","Recorded")))))</x:f>
      </x:c>
    </x:row>
    <x:row r="15" ht="28" customHeight="1">
      <x:c r="A15" s="23"/>
      <x:c r="B15" s="23"/>
      <x:c r="C15" s="22"/>
      <x:c r="D15" s="23"/>
      <x:c r="E15" s="24"/>
      <x:c r="F15" s="22"/>
      <x:c r="G15" s="23"/>
      <x:c r="H15" s="23"/>
      <x:c r="I15" s="23"/>
      <x:c r="J15" s="23"/>
      <x:c r="K15" s="25" t="str">
        <x:f>IF(LEN(A15&amp;"")=0,IF(COUNTA(A15,B15,C15,D15,E15,F15,G15,H15,I15,J15)=0,"","Enter Opening ID"),IF(COUNTIFS('Opening Schedule'!$A$8:$A$107,A15)&lt;&gt;1,"Duplicate Opening ID",IF(OR(LEN(B15&amp;"")=0,LEN(C15&amp;"")=0,LEN(D15&amp;"")=0,LEN(E15&amp;"")=0,LEN(F15&amp;"")=0,LEN(G15&amp;"")=0,LEN(H15&amp;"")=0,LEN(I15&amp;"")=0,LEN(J15&amp;"")=0),"Complete opening fields",IF(OR(NOT(ISNUMBER(E15)),E15&lt;=0,MOD(E15,1)&lt;&gt;0),"Quantity must be a positive integer",IF(F15&lt;&gt;"each","Use each count unit","Recorded")))))</x:f>
      </x:c>
    </x:row>
    <x:row r="16" ht="28" customHeight="1">
      <x:c r="A16" s="23"/>
      <x:c r="B16" s="23"/>
      <x:c r="C16" s="22"/>
      <x:c r="D16" s="23"/>
      <x:c r="E16" s="24"/>
      <x:c r="F16" s="22"/>
      <x:c r="G16" s="23"/>
      <x:c r="H16" s="23"/>
      <x:c r="I16" s="23"/>
      <x:c r="J16" s="23"/>
      <x:c r="K16" s="25" t="str">
        <x:f>IF(LEN(A16&amp;"")=0,IF(COUNTA(A16,B16,C16,D16,E16,F16,G16,H16,I16,J16)=0,"","Enter Opening ID"),IF(COUNTIFS('Opening Schedule'!$A$8:$A$107,A16)&lt;&gt;1,"Duplicate Opening ID",IF(OR(LEN(B16&amp;"")=0,LEN(C16&amp;"")=0,LEN(D16&amp;"")=0,LEN(E16&amp;"")=0,LEN(F16&amp;"")=0,LEN(G16&amp;"")=0,LEN(H16&amp;"")=0,LEN(I16&amp;"")=0,LEN(J16&amp;"")=0),"Complete opening fields",IF(OR(NOT(ISNUMBER(E16)),E16&lt;=0,MOD(E16,1)&lt;&gt;0),"Quantity must be a positive integer",IF(F16&lt;&gt;"each","Use each count unit","Recorded")))))</x:f>
      </x:c>
    </x:row>
    <x:row r="17" ht="28" customHeight="1">
      <x:c r="A17" s="23"/>
      <x:c r="B17" s="23"/>
      <x:c r="C17" s="22"/>
      <x:c r="D17" s="23"/>
      <x:c r="E17" s="24"/>
      <x:c r="F17" s="22"/>
      <x:c r="G17" s="23"/>
      <x:c r="H17" s="23"/>
      <x:c r="I17" s="23"/>
      <x:c r="J17" s="23"/>
      <x:c r="K17" s="25" t="str">
        <x:f>IF(LEN(A17&amp;"")=0,IF(COUNTA(A17,B17,C17,D17,E17,F17,G17,H17,I17,J17)=0,"","Enter Opening ID"),IF(COUNTIFS('Opening Schedule'!$A$8:$A$107,A17)&lt;&gt;1,"Duplicate Opening ID",IF(OR(LEN(B17&amp;"")=0,LEN(C17&amp;"")=0,LEN(D17&amp;"")=0,LEN(E17&amp;"")=0,LEN(F17&amp;"")=0,LEN(G17&amp;"")=0,LEN(H17&amp;"")=0,LEN(I17&amp;"")=0,LEN(J17&amp;"")=0),"Complete opening fields",IF(OR(NOT(ISNUMBER(E17)),E17&lt;=0,MOD(E17,1)&lt;&gt;0),"Quantity must be a positive integer",IF(F17&lt;&gt;"each","Use each count unit","Recorded")))))</x:f>
      </x:c>
    </x:row>
    <x:row r="18" ht="28" customHeight="1">
      <x:c r="A18" s="23"/>
      <x:c r="B18" s="23"/>
      <x:c r="C18" s="22"/>
      <x:c r="D18" s="23"/>
      <x:c r="E18" s="24"/>
      <x:c r="F18" s="22"/>
      <x:c r="G18" s="23"/>
      <x:c r="H18" s="23"/>
      <x:c r="I18" s="23"/>
      <x:c r="J18" s="23"/>
      <x:c r="K18" s="25" t="str">
        <x:f>IF(LEN(A18&amp;"")=0,IF(COUNTA(A18,B18,C18,D18,E18,F18,G18,H18,I18,J18)=0,"","Enter Opening ID"),IF(COUNTIFS('Opening Schedule'!$A$8:$A$107,A18)&lt;&gt;1,"Duplicate Opening ID",IF(OR(LEN(B18&amp;"")=0,LEN(C18&amp;"")=0,LEN(D18&amp;"")=0,LEN(E18&amp;"")=0,LEN(F18&amp;"")=0,LEN(G18&amp;"")=0,LEN(H18&amp;"")=0,LEN(I18&amp;"")=0,LEN(J18&amp;"")=0),"Complete opening fields",IF(OR(NOT(ISNUMBER(E18)),E18&lt;=0,MOD(E18,1)&lt;&gt;0),"Quantity must be a positive integer",IF(F18&lt;&gt;"each","Use each count unit","Recorded")))))</x:f>
      </x:c>
    </x:row>
    <x:row r="19" ht="28" customHeight="1">
      <x:c r="A19" s="23"/>
      <x:c r="B19" s="23"/>
      <x:c r="C19" s="22"/>
      <x:c r="D19" s="23"/>
      <x:c r="E19" s="24"/>
      <x:c r="F19" s="22"/>
      <x:c r="G19" s="23"/>
      <x:c r="H19" s="23"/>
      <x:c r="I19" s="23"/>
      <x:c r="J19" s="23"/>
      <x:c r="K19" s="25" t="str">
        <x:f>IF(LEN(A19&amp;"")=0,IF(COUNTA(A19,B19,C19,D19,E19,F19,G19,H19,I19,J19)=0,"","Enter Opening ID"),IF(COUNTIFS('Opening Schedule'!$A$8:$A$107,A19)&lt;&gt;1,"Duplicate Opening ID",IF(OR(LEN(B19&amp;"")=0,LEN(C19&amp;"")=0,LEN(D19&amp;"")=0,LEN(E19&amp;"")=0,LEN(F19&amp;"")=0,LEN(G19&amp;"")=0,LEN(H19&amp;"")=0,LEN(I19&amp;"")=0,LEN(J19&amp;"")=0),"Complete opening fields",IF(OR(NOT(ISNUMBER(E19)),E19&lt;=0,MOD(E19,1)&lt;&gt;0),"Quantity must be a positive integer",IF(F19&lt;&gt;"each","Use each count unit","Recorded")))))</x:f>
      </x:c>
    </x:row>
    <x:row r="20" ht="28" customHeight="1">
      <x:c r="A20" s="23"/>
      <x:c r="B20" s="23"/>
      <x:c r="C20" s="22"/>
      <x:c r="D20" s="23"/>
      <x:c r="E20" s="24"/>
      <x:c r="F20" s="22"/>
      <x:c r="G20" s="23"/>
      <x:c r="H20" s="23"/>
      <x:c r="I20" s="23"/>
      <x:c r="J20" s="23"/>
      <x:c r="K20" s="25" t="str">
        <x:f>IF(LEN(A20&amp;"")=0,IF(COUNTA(A20,B20,C20,D20,E20,F20,G20,H20,I20,J20)=0,"","Enter Opening ID"),IF(COUNTIFS('Opening Schedule'!$A$8:$A$107,A20)&lt;&gt;1,"Duplicate Opening ID",IF(OR(LEN(B20&amp;"")=0,LEN(C20&amp;"")=0,LEN(D20&amp;"")=0,LEN(E20&amp;"")=0,LEN(F20&amp;"")=0,LEN(G20&amp;"")=0,LEN(H20&amp;"")=0,LEN(I20&amp;"")=0,LEN(J20&amp;"")=0),"Complete opening fields",IF(OR(NOT(ISNUMBER(E20)),E20&lt;=0,MOD(E20,1)&lt;&gt;0),"Quantity must be a positive integer",IF(F20&lt;&gt;"each","Use each count unit","Recorded")))))</x:f>
      </x:c>
    </x:row>
    <x:row r="21" ht="28" customHeight="1">
      <x:c r="A21" s="23"/>
      <x:c r="B21" s="23"/>
      <x:c r="C21" s="22"/>
      <x:c r="D21" s="23"/>
      <x:c r="E21" s="24"/>
      <x:c r="F21" s="22"/>
      <x:c r="G21" s="23"/>
      <x:c r="H21" s="23"/>
      <x:c r="I21" s="23"/>
      <x:c r="J21" s="23"/>
      <x:c r="K21" s="25" t="str">
        <x:f>IF(LEN(A21&amp;"")=0,IF(COUNTA(A21,B21,C21,D21,E21,F21,G21,H21,I21,J21)=0,"","Enter Opening ID"),IF(COUNTIFS('Opening Schedule'!$A$8:$A$107,A21)&lt;&gt;1,"Duplicate Opening ID",IF(OR(LEN(B21&amp;"")=0,LEN(C21&amp;"")=0,LEN(D21&amp;"")=0,LEN(E21&amp;"")=0,LEN(F21&amp;"")=0,LEN(G21&amp;"")=0,LEN(H21&amp;"")=0,LEN(I21&amp;"")=0,LEN(J21&amp;"")=0),"Complete opening fields",IF(OR(NOT(ISNUMBER(E21)),E21&lt;=0,MOD(E21,1)&lt;&gt;0),"Quantity must be a positive integer",IF(F21&lt;&gt;"each","Use each count unit","Recorded")))))</x:f>
      </x:c>
    </x:row>
    <x:row r="22" ht="28" customHeight="1">
      <x:c r="A22" s="23"/>
      <x:c r="B22" s="23"/>
      <x:c r="C22" s="22"/>
      <x:c r="D22" s="23"/>
      <x:c r="E22" s="24"/>
      <x:c r="F22" s="22"/>
      <x:c r="G22" s="23"/>
      <x:c r="H22" s="23"/>
      <x:c r="I22" s="23"/>
      <x:c r="J22" s="23"/>
      <x:c r="K22" s="25" t="str">
        <x:f>IF(LEN(A22&amp;"")=0,IF(COUNTA(A22,B22,C22,D22,E22,F22,G22,H22,I22,J22)=0,"","Enter Opening ID"),IF(COUNTIFS('Opening Schedule'!$A$8:$A$107,A22)&lt;&gt;1,"Duplicate Opening ID",IF(OR(LEN(B22&amp;"")=0,LEN(C22&amp;"")=0,LEN(D22&amp;"")=0,LEN(E22&amp;"")=0,LEN(F22&amp;"")=0,LEN(G22&amp;"")=0,LEN(H22&amp;"")=0,LEN(I22&amp;"")=0,LEN(J22&amp;"")=0),"Complete opening fields",IF(OR(NOT(ISNUMBER(E22)),E22&lt;=0,MOD(E22,1)&lt;&gt;0),"Quantity must be a positive integer",IF(F22&lt;&gt;"each","Use each count unit","Recorded")))))</x:f>
      </x:c>
    </x:row>
    <x:row r="23" ht="28" customHeight="1">
      <x:c r="A23" s="23"/>
      <x:c r="B23" s="23"/>
      <x:c r="C23" s="22"/>
      <x:c r="D23" s="23"/>
      <x:c r="E23" s="24"/>
      <x:c r="F23" s="22"/>
      <x:c r="G23" s="23"/>
      <x:c r="H23" s="23"/>
      <x:c r="I23" s="23"/>
      <x:c r="J23" s="23"/>
      <x:c r="K23" s="25" t="str">
        <x:f>IF(LEN(A23&amp;"")=0,IF(COUNTA(A23,B23,C23,D23,E23,F23,G23,H23,I23,J23)=0,"","Enter Opening ID"),IF(COUNTIFS('Opening Schedule'!$A$8:$A$107,A23)&lt;&gt;1,"Duplicate Opening ID",IF(OR(LEN(B23&amp;"")=0,LEN(C23&amp;"")=0,LEN(D23&amp;"")=0,LEN(E23&amp;"")=0,LEN(F23&amp;"")=0,LEN(G23&amp;"")=0,LEN(H23&amp;"")=0,LEN(I23&amp;"")=0,LEN(J23&amp;"")=0),"Complete opening fields",IF(OR(NOT(ISNUMBER(E23)),E23&lt;=0,MOD(E23,1)&lt;&gt;0),"Quantity must be a positive integer",IF(F23&lt;&gt;"each","Use each count unit","Recorded")))))</x:f>
      </x:c>
    </x:row>
    <x:row r="24" ht="28" customHeight="1">
      <x:c r="A24" s="23"/>
      <x:c r="B24" s="23"/>
      <x:c r="C24" s="22"/>
      <x:c r="D24" s="23"/>
      <x:c r="E24" s="24"/>
      <x:c r="F24" s="22"/>
      <x:c r="G24" s="23"/>
      <x:c r="H24" s="23"/>
      <x:c r="I24" s="23"/>
      <x:c r="J24" s="23"/>
      <x:c r="K24" s="25" t="str">
        <x:f>IF(LEN(A24&amp;"")=0,IF(COUNTA(A24,B24,C24,D24,E24,F24,G24,H24,I24,J24)=0,"","Enter Opening ID"),IF(COUNTIFS('Opening Schedule'!$A$8:$A$107,A24)&lt;&gt;1,"Duplicate Opening ID",IF(OR(LEN(B24&amp;"")=0,LEN(C24&amp;"")=0,LEN(D24&amp;"")=0,LEN(E24&amp;"")=0,LEN(F24&amp;"")=0,LEN(G24&amp;"")=0,LEN(H24&amp;"")=0,LEN(I24&amp;"")=0,LEN(J24&amp;"")=0),"Complete opening fields",IF(OR(NOT(ISNUMBER(E24)),E24&lt;=0,MOD(E24,1)&lt;&gt;0),"Quantity must be a positive integer",IF(F24&lt;&gt;"each","Use each count unit","Recorded")))))</x:f>
      </x:c>
    </x:row>
    <x:row r="25" ht="28" customHeight="1">
      <x:c r="A25" s="23"/>
      <x:c r="B25" s="23"/>
      <x:c r="C25" s="22"/>
      <x:c r="D25" s="23"/>
      <x:c r="E25" s="24"/>
      <x:c r="F25" s="22"/>
      <x:c r="G25" s="23"/>
      <x:c r="H25" s="23"/>
      <x:c r="I25" s="23"/>
      <x:c r="J25" s="23"/>
      <x:c r="K25" s="25" t="str">
        <x:f>IF(LEN(A25&amp;"")=0,IF(COUNTA(A25,B25,C25,D25,E25,F25,G25,H25,I25,J25)=0,"","Enter Opening ID"),IF(COUNTIFS('Opening Schedule'!$A$8:$A$107,A25)&lt;&gt;1,"Duplicate Opening ID",IF(OR(LEN(B25&amp;"")=0,LEN(C25&amp;"")=0,LEN(D25&amp;"")=0,LEN(E25&amp;"")=0,LEN(F25&amp;"")=0,LEN(G25&amp;"")=0,LEN(H25&amp;"")=0,LEN(I25&amp;"")=0,LEN(J25&amp;"")=0),"Complete opening fields",IF(OR(NOT(ISNUMBER(E25)),E25&lt;=0,MOD(E25,1)&lt;&gt;0),"Quantity must be a positive integer",IF(F25&lt;&gt;"each","Use each count unit","Recorded")))))</x:f>
      </x:c>
    </x:row>
    <x:row r="26" ht="28" customHeight="1">
      <x:c r="A26" s="23"/>
      <x:c r="B26" s="23"/>
      <x:c r="C26" s="22"/>
      <x:c r="D26" s="23"/>
      <x:c r="E26" s="24"/>
      <x:c r="F26" s="22"/>
      <x:c r="G26" s="23"/>
      <x:c r="H26" s="23"/>
      <x:c r="I26" s="23"/>
      <x:c r="J26" s="23"/>
      <x:c r="K26" s="25" t="str">
        <x:f>IF(LEN(A26&amp;"")=0,IF(COUNTA(A26,B26,C26,D26,E26,F26,G26,H26,I26,J26)=0,"","Enter Opening ID"),IF(COUNTIFS('Opening Schedule'!$A$8:$A$107,A26)&lt;&gt;1,"Duplicate Opening ID",IF(OR(LEN(B26&amp;"")=0,LEN(C26&amp;"")=0,LEN(D26&amp;"")=0,LEN(E26&amp;"")=0,LEN(F26&amp;"")=0,LEN(G26&amp;"")=0,LEN(H26&amp;"")=0,LEN(I26&amp;"")=0,LEN(J26&amp;"")=0),"Complete opening fields",IF(OR(NOT(ISNUMBER(E26)),E26&lt;=0,MOD(E26,1)&lt;&gt;0),"Quantity must be a positive integer",IF(F26&lt;&gt;"each","Use each count unit","Recorded")))))</x:f>
      </x:c>
    </x:row>
    <x:row r="27" ht="28" customHeight="1">
      <x:c r="A27" s="23"/>
      <x:c r="B27" s="23"/>
      <x:c r="C27" s="22"/>
      <x:c r="D27" s="23"/>
      <x:c r="E27" s="24"/>
      <x:c r="F27" s="22"/>
      <x:c r="G27" s="23"/>
      <x:c r="H27" s="23"/>
      <x:c r="I27" s="23"/>
      <x:c r="J27" s="23"/>
      <x:c r="K27" s="25" t="str">
        <x:f>IF(LEN(A27&amp;"")=0,IF(COUNTA(A27,B27,C27,D27,E27,F27,G27,H27,I27,J27)=0,"","Enter Opening ID"),IF(COUNTIFS('Opening Schedule'!$A$8:$A$107,A27)&lt;&gt;1,"Duplicate Opening ID",IF(OR(LEN(B27&amp;"")=0,LEN(C27&amp;"")=0,LEN(D27&amp;"")=0,LEN(E27&amp;"")=0,LEN(F27&amp;"")=0,LEN(G27&amp;"")=0,LEN(H27&amp;"")=0,LEN(I27&amp;"")=0,LEN(J27&amp;"")=0),"Complete opening fields",IF(OR(NOT(ISNUMBER(E27)),E27&lt;=0,MOD(E27,1)&lt;&gt;0),"Quantity must be a positive integer",IF(F27&lt;&gt;"each","Use each count unit","Recorded")))))</x:f>
      </x:c>
    </x:row>
    <x:row r="28" ht="28" customHeight="1">
      <x:c r="A28" s="23"/>
      <x:c r="B28" s="23"/>
      <x:c r="C28" s="22"/>
      <x:c r="D28" s="23"/>
      <x:c r="E28" s="24"/>
      <x:c r="F28" s="22"/>
      <x:c r="G28" s="23"/>
      <x:c r="H28" s="23"/>
      <x:c r="I28" s="23"/>
      <x:c r="J28" s="23"/>
      <x:c r="K28" s="25" t="str">
        <x:f>IF(LEN(A28&amp;"")=0,IF(COUNTA(A28,B28,C28,D28,E28,F28,G28,H28,I28,J28)=0,"","Enter Opening ID"),IF(COUNTIFS('Opening Schedule'!$A$8:$A$107,A28)&lt;&gt;1,"Duplicate Opening ID",IF(OR(LEN(B28&amp;"")=0,LEN(C28&amp;"")=0,LEN(D28&amp;"")=0,LEN(E28&amp;"")=0,LEN(F28&amp;"")=0,LEN(G28&amp;"")=0,LEN(H28&amp;"")=0,LEN(I28&amp;"")=0,LEN(J28&amp;"")=0),"Complete opening fields",IF(OR(NOT(ISNUMBER(E28)),E28&lt;=0,MOD(E28,1)&lt;&gt;0),"Quantity must be a positive integer",IF(F28&lt;&gt;"each","Use each count unit","Recorded")))))</x:f>
      </x:c>
    </x:row>
    <x:row r="29" ht="28" customHeight="1">
      <x:c r="A29" s="23"/>
      <x:c r="B29" s="23"/>
      <x:c r="C29" s="22"/>
      <x:c r="D29" s="23"/>
      <x:c r="E29" s="24"/>
      <x:c r="F29" s="22"/>
      <x:c r="G29" s="23"/>
      <x:c r="H29" s="23"/>
      <x:c r="I29" s="23"/>
      <x:c r="J29" s="23"/>
      <x:c r="K29" s="25" t="str">
        <x:f>IF(LEN(A29&amp;"")=0,IF(COUNTA(A29,B29,C29,D29,E29,F29,G29,H29,I29,J29)=0,"","Enter Opening ID"),IF(COUNTIFS('Opening Schedule'!$A$8:$A$107,A29)&lt;&gt;1,"Duplicate Opening ID",IF(OR(LEN(B29&amp;"")=0,LEN(C29&amp;"")=0,LEN(D29&amp;"")=0,LEN(E29&amp;"")=0,LEN(F29&amp;"")=0,LEN(G29&amp;"")=0,LEN(H29&amp;"")=0,LEN(I29&amp;"")=0,LEN(J29&amp;"")=0),"Complete opening fields",IF(OR(NOT(ISNUMBER(E29)),E29&lt;=0,MOD(E29,1)&lt;&gt;0),"Quantity must be a positive integer",IF(F29&lt;&gt;"each","Use each count unit","Recorded")))))</x:f>
      </x:c>
    </x:row>
    <x:row r="30" ht="28" customHeight="1">
      <x:c r="A30" s="23"/>
      <x:c r="B30" s="23"/>
      <x:c r="C30" s="22"/>
      <x:c r="D30" s="23"/>
      <x:c r="E30" s="24"/>
      <x:c r="F30" s="22"/>
      <x:c r="G30" s="23"/>
      <x:c r="H30" s="23"/>
      <x:c r="I30" s="23"/>
      <x:c r="J30" s="23"/>
      <x:c r="K30" s="25" t="str">
        <x:f>IF(LEN(A30&amp;"")=0,IF(COUNTA(A30,B30,C30,D30,E30,F30,G30,H30,I30,J30)=0,"","Enter Opening ID"),IF(COUNTIFS('Opening Schedule'!$A$8:$A$107,A30)&lt;&gt;1,"Duplicate Opening ID",IF(OR(LEN(B30&amp;"")=0,LEN(C30&amp;"")=0,LEN(D30&amp;"")=0,LEN(E30&amp;"")=0,LEN(F30&amp;"")=0,LEN(G30&amp;"")=0,LEN(H30&amp;"")=0,LEN(I30&amp;"")=0,LEN(J30&amp;"")=0),"Complete opening fields",IF(OR(NOT(ISNUMBER(E30)),E30&lt;=0,MOD(E30,1)&lt;&gt;0),"Quantity must be a positive integer",IF(F30&lt;&gt;"each","Use each count unit","Recorded")))))</x:f>
      </x:c>
    </x:row>
    <x:row r="31" ht="28" customHeight="1">
      <x:c r="A31" s="23"/>
      <x:c r="B31" s="23"/>
      <x:c r="C31" s="22"/>
      <x:c r="D31" s="23"/>
      <x:c r="E31" s="24"/>
      <x:c r="F31" s="22"/>
      <x:c r="G31" s="23"/>
      <x:c r="H31" s="23"/>
      <x:c r="I31" s="23"/>
      <x:c r="J31" s="23"/>
      <x:c r="K31" s="25" t="str">
        <x:f>IF(LEN(A31&amp;"")=0,IF(COUNTA(A31,B31,C31,D31,E31,F31,G31,H31,I31,J31)=0,"","Enter Opening ID"),IF(COUNTIFS('Opening Schedule'!$A$8:$A$107,A31)&lt;&gt;1,"Duplicate Opening ID",IF(OR(LEN(B31&amp;"")=0,LEN(C31&amp;"")=0,LEN(D31&amp;"")=0,LEN(E31&amp;"")=0,LEN(F31&amp;"")=0,LEN(G31&amp;"")=0,LEN(H31&amp;"")=0,LEN(I31&amp;"")=0,LEN(J31&amp;"")=0),"Complete opening fields",IF(OR(NOT(ISNUMBER(E31)),E31&lt;=0,MOD(E31,1)&lt;&gt;0),"Quantity must be a positive integer",IF(F31&lt;&gt;"each","Use each count unit","Recorded")))))</x:f>
      </x:c>
    </x:row>
    <x:row r="32" ht="28" customHeight="1">
      <x:c r="A32" s="23"/>
      <x:c r="B32" s="23"/>
      <x:c r="C32" s="22"/>
      <x:c r="D32" s="23"/>
      <x:c r="E32" s="24"/>
      <x:c r="F32" s="22"/>
      <x:c r="G32" s="23"/>
      <x:c r="H32" s="23"/>
      <x:c r="I32" s="23"/>
      <x:c r="J32" s="23"/>
      <x:c r="K32" s="25" t="str">
        <x:f>IF(LEN(A32&amp;"")=0,IF(COUNTA(A32,B32,C32,D32,E32,F32,G32,H32,I32,J32)=0,"","Enter Opening ID"),IF(COUNTIFS('Opening Schedule'!$A$8:$A$107,A32)&lt;&gt;1,"Duplicate Opening ID",IF(OR(LEN(B32&amp;"")=0,LEN(C32&amp;"")=0,LEN(D32&amp;"")=0,LEN(E32&amp;"")=0,LEN(F32&amp;"")=0,LEN(G32&amp;"")=0,LEN(H32&amp;"")=0,LEN(I32&amp;"")=0,LEN(J32&amp;"")=0),"Complete opening fields",IF(OR(NOT(ISNUMBER(E32)),E32&lt;=0,MOD(E32,1)&lt;&gt;0),"Quantity must be a positive integer",IF(F32&lt;&gt;"each","Use each count unit","Recorded")))))</x:f>
      </x:c>
    </x:row>
    <x:row r="33" ht="28" customHeight="1">
      <x:c r="A33" s="23"/>
      <x:c r="B33" s="23"/>
      <x:c r="C33" s="22"/>
      <x:c r="D33" s="23"/>
      <x:c r="E33" s="24"/>
      <x:c r="F33" s="22"/>
      <x:c r="G33" s="23"/>
      <x:c r="H33" s="23"/>
      <x:c r="I33" s="23"/>
      <x:c r="J33" s="23"/>
      <x:c r="K33" s="25" t="str">
        <x:f>IF(LEN(A33&amp;"")=0,IF(COUNTA(A33,B33,C33,D33,E33,F33,G33,H33,I33,J33)=0,"","Enter Opening ID"),IF(COUNTIFS('Opening Schedule'!$A$8:$A$107,A33)&lt;&gt;1,"Duplicate Opening ID",IF(OR(LEN(B33&amp;"")=0,LEN(C33&amp;"")=0,LEN(D33&amp;"")=0,LEN(E33&amp;"")=0,LEN(F33&amp;"")=0,LEN(G33&amp;"")=0,LEN(H33&amp;"")=0,LEN(I33&amp;"")=0,LEN(J33&amp;"")=0),"Complete opening fields",IF(OR(NOT(ISNUMBER(E33)),E33&lt;=0,MOD(E33,1)&lt;&gt;0),"Quantity must be a positive integer",IF(F33&lt;&gt;"each","Use each count unit","Recorded")))))</x:f>
      </x:c>
    </x:row>
    <x:row r="34" ht="28" customHeight="1">
      <x:c r="A34" s="23"/>
      <x:c r="B34" s="23"/>
      <x:c r="C34" s="22"/>
      <x:c r="D34" s="23"/>
      <x:c r="E34" s="24"/>
      <x:c r="F34" s="22"/>
      <x:c r="G34" s="23"/>
      <x:c r="H34" s="23"/>
      <x:c r="I34" s="23"/>
      <x:c r="J34" s="23"/>
      <x:c r="K34" s="25" t="str">
        <x:f>IF(LEN(A34&amp;"")=0,IF(COUNTA(A34,B34,C34,D34,E34,F34,G34,H34,I34,J34)=0,"","Enter Opening ID"),IF(COUNTIFS('Opening Schedule'!$A$8:$A$107,A34)&lt;&gt;1,"Duplicate Opening ID",IF(OR(LEN(B34&amp;"")=0,LEN(C34&amp;"")=0,LEN(D34&amp;"")=0,LEN(E34&amp;"")=0,LEN(F34&amp;"")=0,LEN(G34&amp;"")=0,LEN(H34&amp;"")=0,LEN(I34&amp;"")=0,LEN(J34&amp;"")=0),"Complete opening fields",IF(OR(NOT(ISNUMBER(E34)),E34&lt;=0,MOD(E34,1)&lt;&gt;0),"Quantity must be a positive integer",IF(F34&lt;&gt;"each","Use each count unit","Recorded")))))</x:f>
      </x:c>
    </x:row>
    <x:row r="35" ht="28" customHeight="1">
      <x:c r="A35" s="23"/>
      <x:c r="B35" s="23"/>
      <x:c r="C35" s="22"/>
      <x:c r="D35" s="23"/>
      <x:c r="E35" s="24"/>
      <x:c r="F35" s="22"/>
      <x:c r="G35" s="23"/>
      <x:c r="H35" s="23"/>
      <x:c r="I35" s="23"/>
      <x:c r="J35" s="23"/>
      <x:c r="K35" s="25" t="str">
        <x:f>IF(LEN(A35&amp;"")=0,IF(COUNTA(A35,B35,C35,D35,E35,F35,G35,H35,I35,J35)=0,"","Enter Opening ID"),IF(COUNTIFS('Opening Schedule'!$A$8:$A$107,A35)&lt;&gt;1,"Duplicate Opening ID",IF(OR(LEN(B35&amp;"")=0,LEN(C35&amp;"")=0,LEN(D35&amp;"")=0,LEN(E35&amp;"")=0,LEN(F35&amp;"")=0,LEN(G35&amp;"")=0,LEN(H35&amp;"")=0,LEN(I35&amp;"")=0,LEN(J35&amp;"")=0),"Complete opening fields",IF(OR(NOT(ISNUMBER(E35)),E35&lt;=0,MOD(E35,1)&lt;&gt;0),"Quantity must be a positive integer",IF(F35&lt;&gt;"each","Use each count unit","Recorded")))))</x:f>
      </x:c>
    </x:row>
    <x:row r="36" ht="28" customHeight="1">
      <x:c r="A36" s="23"/>
      <x:c r="B36" s="23"/>
      <x:c r="C36" s="22"/>
      <x:c r="D36" s="23"/>
      <x:c r="E36" s="24"/>
      <x:c r="F36" s="22"/>
      <x:c r="G36" s="23"/>
      <x:c r="H36" s="23"/>
      <x:c r="I36" s="23"/>
      <x:c r="J36" s="23"/>
      <x:c r="K36" s="25" t="str">
        <x:f>IF(LEN(A36&amp;"")=0,IF(COUNTA(A36,B36,C36,D36,E36,F36,G36,H36,I36,J36)=0,"","Enter Opening ID"),IF(COUNTIFS('Opening Schedule'!$A$8:$A$107,A36)&lt;&gt;1,"Duplicate Opening ID",IF(OR(LEN(B36&amp;"")=0,LEN(C36&amp;"")=0,LEN(D36&amp;"")=0,LEN(E36&amp;"")=0,LEN(F36&amp;"")=0,LEN(G36&amp;"")=0,LEN(H36&amp;"")=0,LEN(I36&amp;"")=0,LEN(J36&amp;"")=0),"Complete opening fields",IF(OR(NOT(ISNUMBER(E36)),E36&lt;=0,MOD(E36,1)&lt;&gt;0),"Quantity must be a positive integer",IF(F36&lt;&gt;"each","Use each count unit","Recorded")))))</x:f>
      </x:c>
    </x:row>
    <x:row r="37" ht="28" customHeight="1">
      <x:c r="A37" s="23"/>
      <x:c r="B37" s="23"/>
      <x:c r="C37" s="22"/>
      <x:c r="D37" s="23"/>
      <x:c r="E37" s="24"/>
      <x:c r="F37" s="22"/>
      <x:c r="G37" s="23"/>
      <x:c r="H37" s="23"/>
      <x:c r="I37" s="23"/>
      <x:c r="J37" s="23"/>
      <x:c r="K37" s="25" t="str">
        <x:f>IF(LEN(A37&amp;"")=0,IF(COUNTA(A37,B37,C37,D37,E37,F37,G37,H37,I37,J37)=0,"","Enter Opening ID"),IF(COUNTIFS('Opening Schedule'!$A$8:$A$107,A37)&lt;&gt;1,"Duplicate Opening ID",IF(OR(LEN(B37&amp;"")=0,LEN(C37&amp;"")=0,LEN(D37&amp;"")=0,LEN(E37&amp;"")=0,LEN(F37&amp;"")=0,LEN(G37&amp;"")=0,LEN(H37&amp;"")=0,LEN(I37&amp;"")=0,LEN(J37&amp;"")=0),"Complete opening fields",IF(OR(NOT(ISNUMBER(E37)),E37&lt;=0,MOD(E37,1)&lt;&gt;0),"Quantity must be a positive integer",IF(F37&lt;&gt;"each","Use each count unit","Recorded")))))</x:f>
      </x:c>
    </x:row>
    <x:row r="38" ht="28" customHeight="1">
      <x:c r="A38" s="23"/>
      <x:c r="B38" s="23"/>
      <x:c r="C38" s="22"/>
      <x:c r="D38" s="23"/>
      <x:c r="E38" s="24"/>
      <x:c r="F38" s="22"/>
      <x:c r="G38" s="23"/>
      <x:c r="H38" s="23"/>
      <x:c r="I38" s="23"/>
      <x:c r="J38" s="23"/>
      <x:c r="K38" s="25" t="str">
        <x:f>IF(LEN(A38&amp;"")=0,IF(COUNTA(A38,B38,C38,D38,E38,F38,G38,H38,I38,J38)=0,"","Enter Opening ID"),IF(COUNTIFS('Opening Schedule'!$A$8:$A$107,A38)&lt;&gt;1,"Duplicate Opening ID",IF(OR(LEN(B38&amp;"")=0,LEN(C38&amp;"")=0,LEN(D38&amp;"")=0,LEN(E38&amp;"")=0,LEN(F38&amp;"")=0,LEN(G38&amp;"")=0,LEN(H38&amp;"")=0,LEN(I38&amp;"")=0,LEN(J38&amp;"")=0),"Complete opening fields",IF(OR(NOT(ISNUMBER(E38)),E38&lt;=0,MOD(E38,1)&lt;&gt;0),"Quantity must be a positive integer",IF(F38&lt;&gt;"each","Use each count unit","Recorded")))))</x:f>
      </x:c>
    </x:row>
    <x:row r="39" ht="28" customHeight="1">
      <x:c r="A39" s="23"/>
      <x:c r="B39" s="23"/>
      <x:c r="C39" s="22"/>
      <x:c r="D39" s="23"/>
      <x:c r="E39" s="24"/>
      <x:c r="F39" s="22"/>
      <x:c r="G39" s="23"/>
      <x:c r="H39" s="23"/>
      <x:c r="I39" s="23"/>
      <x:c r="J39" s="23"/>
      <x:c r="K39" s="25" t="str">
        <x:f>IF(LEN(A39&amp;"")=0,IF(COUNTA(A39,B39,C39,D39,E39,F39,G39,H39,I39,J39)=0,"","Enter Opening ID"),IF(COUNTIFS('Opening Schedule'!$A$8:$A$107,A39)&lt;&gt;1,"Duplicate Opening ID",IF(OR(LEN(B39&amp;"")=0,LEN(C39&amp;"")=0,LEN(D39&amp;"")=0,LEN(E39&amp;"")=0,LEN(F39&amp;"")=0,LEN(G39&amp;"")=0,LEN(H39&amp;"")=0,LEN(I39&amp;"")=0,LEN(J39&amp;"")=0),"Complete opening fields",IF(OR(NOT(ISNUMBER(E39)),E39&lt;=0,MOD(E39,1)&lt;&gt;0),"Quantity must be a positive integer",IF(F39&lt;&gt;"each","Use each count unit","Recorded")))))</x:f>
      </x:c>
    </x:row>
    <x:row r="40" ht="28" customHeight="1">
      <x:c r="A40" s="23"/>
      <x:c r="B40" s="23"/>
      <x:c r="C40" s="22"/>
      <x:c r="D40" s="23"/>
      <x:c r="E40" s="24"/>
      <x:c r="F40" s="22"/>
      <x:c r="G40" s="23"/>
      <x:c r="H40" s="23"/>
      <x:c r="I40" s="23"/>
      <x:c r="J40" s="23"/>
      <x:c r="K40" s="25" t="str">
        <x:f>IF(LEN(A40&amp;"")=0,IF(COUNTA(A40,B40,C40,D40,E40,F40,G40,H40,I40,J40)=0,"","Enter Opening ID"),IF(COUNTIFS('Opening Schedule'!$A$8:$A$107,A40)&lt;&gt;1,"Duplicate Opening ID",IF(OR(LEN(B40&amp;"")=0,LEN(C40&amp;"")=0,LEN(D40&amp;"")=0,LEN(E40&amp;"")=0,LEN(F40&amp;"")=0,LEN(G40&amp;"")=0,LEN(H40&amp;"")=0,LEN(I40&amp;"")=0,LEN(J40&amp;"")=0),"Complete opening fields",IF(OR(NOT(ISNUMBER(E40)),E40&lt;=0,MOD(E40,1)&lt;&gt;0),"Quantity must be a positive integer",IF(F40&lt;&gt;"each","Use each count unit","Recorded")))))</x:f>
      </x:c>
    </x:row>
    <x:row r="41" ht="28" customHeight="1">
      <x:c r="A41" s="23"/>
      <x:c r="B41" s="23"/>
      <x:c r="C41" s="22"/>
      <x:c r="D41" s="23"/>
      <x:c r="E41" s="24"/>
      <x:c r="F41" s="22"/>
      <x:c r="G41" s="23"/>
      <x:c r="H41" s="23"/>
      <x:c r="I41" s="23"/>
      <x:c r="J41" s="23"/>
      <x:c r="K41" s="25" t="str">
        <x:f>IF(LEN(A41&amp;"")=0,IF(COUNTA(A41,B41,C41,D41,E41,F41,G41,H41,I41,J41)=0,"","Enter Opening ID"),IF(COUNTIFS('Opening Schedule'!$A$8:$A$107,A41)&lt;&gt;1,"Duplicate Opening ID",IF(OR(LEN(B41&amp;"")=0,LEN(C41&amp;"")=0,LEN(D41&amp;"")=0,LEN(E41&amp;"")=0,LEN(F41&amp;"")=0,LEN(G41&amp;"")=0,LEN(H41&amp;"")=0,LEN(I41&amp;"")=0,LEN(J41&amp;"")=0),"Complete opening fields",IF(OR(NOT(ISNUMBER(E41)),E41&lt;=0,MOD(E41,1)&lt;&gt;0),"Quantity must be a positive integer",IF(F41&lt;&gt;"each","Use each count unit","Recorded")))))</x:f>
      </x:c>
    </x:row>
    <x:row r="42" ht="28" customHeight="1">
      <x:c r="A42" s="23"/>
      <x:c r="B42" s="23"/>
      <x:c r="C42" s="22"/>
      <x:c r="D42" s="23"/>
      <x:c r="E42" s="24"/>
      <x:c r="F42" s="22"/>
      <x:c r="G42" s="23"/>
      <x:c r="H42" s="23"/>
      <x:c r="I42" s="23"/>
      <x:c r="J42" s="23"/>
      <x:c r="K42" s="25" t="str">
        <x:f>IF(LEN(A42&amp;"")=0,IF(COUNTA(A42,B42,C42,D42,E42,F42,G42,H42,I42,J42)=0,"","Enter Opening ID"),IF(COUNTIFS('Opening Schedule'!$A$8:$A$107,A42)&lt;&gt;1,"Duplicate Opening ID",IF(OR(LEN(B42&amp;"")=0,LEN(C42&amp;"")=0,LEN(D42&amp;"")=0,LEN(E42&amp;"")=0,LEN(F42&amp;"")=0,LEN(G42&amp;"")=0,LEN(H42&amp;"")=0,LEN(I42&amp;"")=0,LEN(J42&amp;"")=0),"Complete opening fields",IF(OR(NOT(ISNUMBER(E42)),E42&lt;=0,MOD(E42,1)&lt;&gt;0),"Quantity must be a positive integer",IF(F42&lt;&gt;"each","Use each count unit","Recorded")))))</x:f>
      </x:c>
    </x:row>
    <x:row r="43" ht="28" customHeight="1">
      <x:c r="A43" s="23"/>
      <x:c r="B43" s="23"/>
      <x:c r="C43" s="22"/>
      <x:c r="D43" s="23"/>
      <x:c r="E43" s="24"/>
      <x:c r="F43" s="22"/>
      <x:c r="G43" s="23"/>
      <x:c r="H43" s="23"/>
      <x:c r="I43" s="23"/>
      <x:c r="J43" s="23"/>
      <x:c r="K43" s="25" t="str">
        <x:f>IF(LEN(A43&amp;"")=0,IF(COUNTA(A43,B43,C43,D43,E43,F43,G43,H43,I43,J43)=0,"","Enter Opening ID"),IF(COUNTIFS('Opening Schedule'!$A$8:$A$107,A43)&lt;&gt;1,"Duplicate Opening ID",IF(OR(LEN(B43&amp;"")=0,LEN(C43&amp;"")=0,LEN(D43&amp;"")=0,LEN(E43&amp;"")=0,LEN(F43&amp;"")=0,LEN(G43&amp;"")=0,LEN(H43&amp;"")=0,LEN(I43&amp;"")=0,LEN(J43&amp;"")=0),"Complete opening fields",IF(OR(NOT(ISNUMBER(E43)),E43&lt;=0,MOD(E43,1)&lt;&gt;0),"Quantity must be a positive integer",IF(F43&lt;&gt;"each","Use each count unit","Recorded")))))</x:f>
      </x:c>
    </x:row>
    <x:row r="44" ht="28" customHeight="1">
      <x:c r="A44" s="23"/>
      <x:c r="B44" s="23"/>
      <x:c r="C44" s="22"/>
      <x:c r="D44" s="23"/>
      <x:c r="E44" s="24"/>
      <x:c r="F44" s="22"/>
      <x:c r="G44" s="23"/>
      <x:c r="H44" s="23"/>
      <x:c r="I44" s="23"/>
      <x:c r="J44" s="23"/>
      <x:c r="K44" s="25" t="str">
        <x:f>IF(LEN(A44&amp;"")=0,IF(COUNTA(A44,B44,C44,D44,E44,F44,G44,H44,I44,J44)=0,"","Enter Opening ID"),IF(COUNTIFS('Opening Schedule'!$A$8:$A$107,A44)&lt;&gt;1,"Duplicate Opening ID",IF(OR(LEN(B44&amp;"")=0,LEN(C44&amp;"")=0,LEN(D44&amp;"")=0,LEN(E44&amp;"")=0,LEN(F44&amp;"")=0,LEN(G44&amp;"")=0,LEN(H44&amp;"")=0,LEN(I44&amp;"")=0,LEN(J44&amp;"")=0),"Complete opening fields",IF(OR(NOT(ISNUMBER(E44)),E44&lt;=0,MOD(E44,1)&lt;&gt;0),"Quantity must be a positive integer",IF(F44&lt;&gt;"each","Use each count unit","Recorded")))))</x:f>
      </x:c>
    </x:row>
    <x:row r="45" ht="28" customHeight="1">
      <x:c r="A45" s="23"/>
      <x:c r="B45" s="23"/>
      <x:c r="C45" s="22"/>
      <x:c r="D45" s="23"/>
      <x:c r="E45" s="24"/>
      <x:c r="F45" s="22"/>
      <x:c r="G45" s="23"/>
      <x:c r="H45" s="23"/>
      <x:c r="I45" s="23"/>
      <x:c r="J45" s="23"/>
      <x:c r="K45" s="25" t="str">
        <x:f>IF(LEN(A45&amp;"")=0,IF(COUNTA(A45,B45,C45,D45,E45,F45,G45,H45,I45,J45)=0,"","Enter Opening ID"),IF(COUNTIFS('Opening Schedule'!$A$8:$A$107,A45)&lt;&gt;1,"Duplicate Opening ID",IF(OR(LEN(B45&amp;"")=0,LEN(C45&amp;"")=0,LEN(D45&amp;"")=0,LEN(E45&amp;"")=0,LEN(F45&amp;"")=0,LEN(G45&amp;"")=0,LEN(H45&amp;"")=0,LEN(I45&amp;"")=0,LEN(J45&amp;"")=0),"Complete opening fields",IF(OR(NOT(ISNUMBER(E45)),E45&lt;=0,MOD(E45,1)&lt;&gt;0),"Quantity must be a positive integer",IF(F45&lt;&gt;"each","Use each count unit","Recorded")))))</x:f>
      </x:c>
    </x:row>
    <x:row r="46" ht="28" customHeight="1">
      <x:c r="A46" s="23"/>
      <x:c r="B46" s="23"/>
      <x:c r="C46" s="22"/>
      <x:c r="D46" s="23"/>
      <x:c r="E46" s="24"/>
      <x:c r="F46" s="22"/>
      <x:c r="G46" s="23"/>
      <x:c r="H46" s="23"/>
      <x:c r="I46" s="23"/>
      <x:c r="J46" s="23"/>
      <x:c r="K46" s="25" t="str">
        <x:f>IF(LEN(A46&amp;"")=0,IF(COUNTA(A46,B46,C46,D46,E46,F46,G46,H46,I46,J46)=0,"","Enter Opening ID"),IF(COUNTIFS('Opening Schedule'!$A$8:$A$107,A46)&lt;&gt;1,"Duplicate Opening ID",IF(OR(LEN(B46&amp;"")=0,LEN(C46&amp;"")=0,LEN(D46&amp;"")=0,LEN(E46&amp;"")=0,LEN(F46&amp;"")=0,LEN(G46&amp;"")=0,LEN(H46&amp;"")=0,LEN(I46&amp;"")=0,LEN(J46&amp;"")=0),"Complete opening fields",IF(OR(NOT(ISNUMBER(E46)),E46&lt;=0,MOD(E46,1)&lt;&gt;0),"Quantity must be a positive integer",IF(F46&lt;&gt;"each","Use each count unit","Recorded")))))</x:f>
      </x:c>
    </x:row>
    <x:row r="47" ht="28" customHeight="1">
      <x:c r="A47" s="23"/>
      <x:c r="B47" s="23"/>
      <x:c r="C47" s="22"/>
      <x:c r="D47" s="23"/>
      <x:c r="E47" s="24"/>
      <x:c r="F47" s="22"/>
      <x:c r="G47" s="23"/>
      <x:c r="H47" s="23"/>
      <x:c r="I47" s="23"/>
      <x:c r="J47" s="23"/>
      <x:c r="K47" s="25" t="str">
        <x:f>IF(LEN(A47&amp;"")=0,IF(COUNTA(A47,B47,C47,D47,E47,F47,G47,H47,I47,J47)=0,"","Enter Opening ID"),IF(COUNTIFS('Opening Schedule'!$A$8:$A$107,A47)&lt;&gt;1,"Duplicate Opening ID",IF(OR(LEN(B47&amp;"")=0,LEN(C47&amp;"")=0,LEN(D47&amp;"")=0,LEN(E47&amp;"")=0,LEN(F47&amp;"")=0,LEN(G47&amp;"")=0,LEN(H47&amp;"")=0,LEN(I47&amp;"")=0,LEN(J47&amp;"")=0),"Complete opening fields",IF(OR(NOT(ISNUMBER(E47)),E47&lt;=0,MOD(E47,1)&lt;&gt;0),"Quantity must be a positive integer",IF(F47&lt;&gt;"each","Use each count unit","Recorded")))))</x:f>
      </x:c>
    </x:row>
    <x:row r="48" ht="28" customHeight="1">
      <x:c r="A48" s="23"/>
      <x:c r="B48" s="23"/>
      <x:c r="C48" s="22"/>
      <x:c r="D48" s="23"/>
      <x:c r="E48" s="24"/>
      <x:c r="F48" s="22"/>
      <x:c r="G48" s="23"/>
      <x:c r="H48" s="23"/>
      <x:c r="I48" s="23"/>
      <x:c r="J48" s="23"/>
      <x:c r="K48" s="25" t="str">
        <x:f>IF(LEN(A48&amp;"")=0,IF(COUNTA(A48,B48,C48,D48,E48,F48,G48,H48,I48,J48)=0,"","Enter Opening ID"),IF(COUNTIFS('Opening Schedule'!$A$8:$A$107,A48)&lt;&gt;1,"Duplicate Opening ID",IF(OR(LEN(B48&amp;"")=0,LEN(C48&amp;"")=0,LEN(D48&amp;"")=0,LEN(E48&amp;"")=0,LEN(F48&amp;"")=0,LEN(G48&amp;"")=0,LEN(H48&amp;"")=0,LEN(I48&amp;"")=0,LEN(J48&amp;"")=0),"Complete opening fields",IF(OR(NOT(ISNUMBER(E48)),E48&lt;=0,MOD(E48,1)&lt;&gt;0),"Quantity must be a positive integer",IF(F48&lt;&gt;"each","Use each count unit","Recorded")))))</x:f>
      </x:c>
    </x:row>
    <x:row r="49" ht="28" customHeight="1">
      <x:c r="A49" s="23"/>
      <x:c r="B49" s="23"/>
      <x:c r="C49" s="22"/>
      <x:c r="D49" s="23"/>
      <x:c r="E49" s="24"/>
      <x:c r="F49" s="22"/>
      <x:c r="G49" s="23"/>
      <x:c r="H49" s="23"/>
      <x:c r="I49" s="23"/>
      <x:c r="J49" s="23"/>
      <x:c r="K49" s="25" t="str">
        <x:f>IF(LEN(A49&amp;"")=0,IF(COUNTA(A49,B49,C49,D49,E49,F49,G49,H49,I49,J49)=0,"","Enter Opening ID"),IF(COUNTIFS('Opening Schedule'!$A$8:$A$107,A49)&lt;&gt;1,"Duplicate Opening ID",IF(OR(LEN(B49&amp;"")=0,LEN(C49&amp;"")=0,LEN(D49&amp;"")=0,LEN(E49&amp;"")=0,LEN(F49&amp;"")=0,LEN(G49&amp;"")=0,LEN(H49&amp;"")=0,LEN(I49&amp;"")=0,LEN(J49&amp;"")=0),"Complete opening fields",IF(OR(NOT(ISNUMBER(E49)),E49&lt;=0,MOD(E49,1)&lt;&gt;0),"Quantity must be a positive integer",IF(F49&lt;&gt;"each","Use each count unit","Recorded")))))</x:f>
      </x:c>
    </x:row>
    <x:row r="50" ht="28" customHeight="1">
      <x:c r="A50" s="23"/>
      <x:c r="B50" s="23"/>
      <x:c r="C50" s="22"/>
      <x:c r="D50" s="23"/>
      <x:c r="E50" s="24"/>
      <x:c r="F50" s="22"/>
      <x:c r="G50" s="23"/>
      <x:c r="H50" s="23"/>
      <x:c r="I50" s="23"/>
      <x:c r="J50" s="23"/>
      <x:c r="K50" s="25" t="str">
        <x:f>IF(LEN(A50&amp;"")=0,IF(COUNTA(A50,B50,C50,D50,E50,F50,G50,H50,I50,J50)=0,"","Enter Opening ID"),IF(COUNTIFS('Opening Schedule'!$A$8:$A$107,A50)&lt;&gt;1,"Duplicate Opening ID",IF(OR(LEN(B50&amp;"")=0,LEN(C50&amp;"")=0,LEN(D50&amp;"")=0,LEN(E50&amp;"")=0,LEN(F50&amp;"")=0,LEN(G50&amp;"")=0,LEN(H50&amp;"")=0,LEN(I50&amp;"")=0,LEN(J50&amp;"")=0),"Complete opening fields",IF(OR(NOT(ISNUMBER(E50)),E50&lt;=0,MOD(E50,1)&lt;&gt;0),"Quantity must be a positive integer",IF(F50&lt;&gt;"each","Use each count unit","Recorded")))))</x:f>
      </x:c>
    </x:row>
    <x:row r="51" ht="28" customHeight="1">
      <x:c r="A51" s="23"/>
      <x:c r="B51" s="23"/>
      <x:c r="C51" s="22"/>
      <x:c r="D51" s="23"/>
      <x:c r="E51" s="24"/>
      <x:c r="F51" s="22"/>
      <x:c r="G51" s="23"/>
      <x:c r="H51" s="23"/>
      <x:c r="I51" s="23"/>
      <x:c r="J51" s="23"/>
      <x:c r="K51" s="25" t="str">
        <x:f>IF(LEN(A51&amp;"")=0,IF(COUNTA(A51,B51,C51,D51,E51,F51,G51,H51,I51,J51)=0,"","Enter Opening ID"),IF(COUNTIFS('Opening Schedule'!$A$8:$A$107,A51)&lt;&gt;1,"Duplicate Opening ID",IF(OR(LEN(B51&amp;"")=0,LEN(C51&amp;"")=0,LEN(D51&amp;"")=0,LEN(E51&amp;"")=0,LEN(F51&amp;"")=0,LEN(G51&amp;"")=0,LEN(H51&amp;"")=0,LEN(I51&amp;"")=0,LEN(J51&amp;"")=0),"Complete opening fields",IF(OR(NOT(ISNUMBER(E51)),E51&lt;=0,MOD(E51,1)&lt;&gt;0),"Quantity must be a positive integer",IF(F51&lt;&gt;"each","Use each count unit","Recorded")))))</x:f>
      </x:c>
    </x:row>
    <x:row r="52" ht="28" customHeight="1">
      <x:c r="A52" s="23"/>
      <x:c r="B52" s="23"/>
      <x:c r="C52" s="22"/>
      <x:c r="D52" s="23"/>
      <x:c r="E52" s="24"/>
      <x:c r="F52" s="22"/>
      <x:c r="G52" s="23"/>
      <x:c r="H52" s="23"/>
      <x:c r="I52" s="23"/>
      <x:c r="J52" s="23"/>
      <x:c r="K52" s="25" t="str">
        <x:f>IF(LEN(A52&amp;"")=0,IF(COUNTA(A52,B52,C52,D52,E52,F52,G52,H52,I52,J52)=0,"","Enter Opening ID"),IF(COUNTIFS('Opening Schedule'!$A$8:$A$107,A52)&lt;&gt;1,"Duplicate Opening ID",IF(OR(LEN(B52&amp;"")=0,LEN(C52&amp;"")=0,LEN(D52&amp;"")=0,LEN(E52&amp;"")=0,LEN(F52&amp;"")=0,LEN(G52&amp;"")=0,LEN(H52&amp;"")=0,LEN(I52&amp;"")=0,LEN(J52&amp;"")=0),"Complete opening fields",IF(OR(NOT(ISNUMBER(E52)),E52&lt;=0,MOD(E52,1)&lt;&gt;0),"Quantity must be a positive integer",IF(F52&lt;&gt;"each","Use each count unit","Recorded")))))</x:f>
      </x:c>
    </x:row>
    <x:row r="53" ht="28" customHeight="1">
      <x:c r="A53" s="23"/>
      <x:c r="B53" s="23"/>
      <x:c r="C53" s="22"/>
      <x:c r="D53" s="23"/>
      <x:c r="E53" s="24"/>
      <x:c r="F53" s="22"/>
      <x:c r="G53" s="23"/>
      <x:c r="H53" s="23"/>
      <x:c r="I53" s="23"/>
      <x:c r="J53" s="23"/>
      <x:c r="K53" s="25" t="str">
        <x:f>IF(LEN(A53&amp;"")=0,IF(COUNTA(A53,B53,C53,D53,E53,F53,G53,H53,I53,J53)=0,"","Enter Opening ID"),IF(COUNTIFS('Opening Schedule'!$A$8:$A$107,A53)&lt;&gt;1,"Duplicate Opening ID",IF(OR(LEN(B53&amp;"")=0,LEN(C53&amp;"")=0,LEN(D53&amp;"")=0,LEN(E53&amp;"")=0,LEN(F53&amp;"")=0,LEN(G53&amp;"")=0,LEN(H53&amp;"")=0,LEN(I53&amp;"")=0,LEN(J53&amp;"")=0),"Complete opening fields",IF(OR(NOT(ISNUMBER(E53)),E53&lt;=0,MOD(E53,1)&lt;&gt;0),"Quantity must be a positive integer",IF(F53&lt;&gt;"each","Use each count unit","Recorded")))))</x:f>
      </x:c>
    </x:row>
    <x:row r="54" ht="28" customHeight="1">
      <x:c r="A54" s="23"/>
      <x:c r="B54" s="23"/>
      <x:c r="C54" s="22"/>
      <x:c r="D54" s="23"/>
      <x:c r="E54" s="24"/>
      <x:c r="F54" s="22"/>
      <x:c r="G54" s="23"/>
      <x:c r="H54" s="23"/>
      <x:c r="I54" s="23"/>
      <x:c r="J54" s="23"/>
      <x:c r="K54" s="25" t="str">
        <x:f>IF(LEN(A54&amp;"")=0,IF(COUNTA(A54,B54,C54,D54,E54,F54,G54,H54,I54,J54)=0,"","Enter Opening ID"),IF(COUNTIFS('Opening Schedule'!$A$8:$A$107,A54)&lt;&gt;1,"Duplicate Opening ID",IF(OR(LEN(B54&amp;"")=0,LEN(C54&amp;"")=0,LEN(D54&amp;"")=0,LEN(E54&amp;"")=0,LEN(F54&amp;"")=0,LEN(G54&amp;"")=0,LEN(H54&amp;"")=0,LEN(I54&amp;"")=0,LEN(J54&amp;"")=0),"Complete opening fields",IF(OR(NOT(ISNUMBER(E54)),E54&lt;=0,MOD(E54,1)&lt;&gt;0),"Quantity must be a positive integer",IF(F54&lt;&gt;"each","Use each count unit","Recorded")))))</x:f>
      </x:c>
    </x:row>
    <x:row r="55" ht="28" customHeight="1">
      <x:c r="A55" s="23"/>
      <x:c r="B55" s="23"/>
      <x:c r="C55" s="22"/>
      <x:c r="D55" s="23"/>
      <x:c r="E55" s="24"/>
      <x:c r="F55" s="22"/>
      <x:c r="G55" s="23"/>
      <x:c r="H55" s="23"/>
      <x:c r="I55" s="23"/>
      <x:c r="J55" s="23"/>
      <x:c r="K55" s="25" t="str">
        <x:f>IF(LEN(A55&amp;"")=0,IF(COUNTA(A55,B55,C55,D55,E55,F55,G55,H55,I55,J55)=0,"","Enter Opening ID"),IF(COUNTIFS('Opening Schedule'!$A$8:$A$107,A55)&lt;&gt;1,"Duplicate Opening ID",IF(OR(LEN(B55&amp;"")=0,LEN(C55&amp;"")=0,LEN(D55&amp;"")=0,LEN(E55&amp;"")=0,LEN(F55&amp;"")=0,LEN(G55&amp;"")=0,LEN(H55&amp;"")=0,LEN(I55&amp;"")=0,LEN(J55&amp;"")=0),"Complete opening fields",IF(OR(NOT(ISNUMBER(E55)),E55&lt;=0,MOD(E55,1)&lt;&gt;0),"Quantity must be a positive integer",IF(F55&lt;&gt;"each","Use each count unit","Recorded")))))</x:f>
      </x:c>
    </x:row>
    <x:row r="56" ht="28" customHeight="1">
      <x:c r="A56" s="23"/>
      <x:c r="B56" s="23"/>
      <x:c r="C56" s="22"/>
      <x:c r="D56" s="23"/>
      <x:c r="E56" s="24"/>
      <x:c r="F56" s="22"/>
      <x:c r="G56" s="23"/>
      <x:c r="H56" s="23"/>
      <x:c r="I56" s="23"/>
      <x:c r="J56" s="23"/>
      <x:c r="K56" s="25" t="str">
        <x:f>IF(LEN(A56&amp;"")=0,IF(COUNTA(A56,B56,C56,D56,E56,F56,G56,H56,I56,J56)=0,"","Enter Opening ID"),IF(COUNTIFS('Opening Schedule'!$A$8:$A$107,A56)&lt;&gt;1,"Duplicate Opening ID",IF(OR(LEN(B56&amp;"")=0,LEN(C56&amp;"")=0,LEN(D56&amp;"")=0,LEN(E56&amp;"")=0,LEN(F56&amp;"")=0,LEN(G56&amp;"")=0,LEN(H56&amp;"")=0,LEN(I56&amp;"")=0,LEN(J56&amp;"")=0),"Complete opening fields",IF(OR(NOT(ISNUMBER(E56)),E56&lt;=0,MOD(E56,1)&lt;&gt;0),"Quantity must be a positive integer",IF(F56&lt;&gt;"each","Use each count unit","Recorded")))))</x:f>
      </x:c>
    </x:row>
    <x:row r="57" ht="28" customHeight="1">
      <x:c r="A57" s="23"/>
      <x:c r="B57" s="23"/>
      <x:c r="C57" s="22"/>
      <x:c r="D57" s="23"/>
      <x:c r="E57" s="24"/>
      <x:c r="F57" s="22"/>
      <x:c r="G57" s="23"/>
      <x:c r="H57" s="23"/>
      <x:c r="I57" s="23"/>
      <x:c r="J57" s="23"/>
      <x:c r="K57" s="25" t="str">
        <x:f>IF(LEN(A57&amp;"")=0,IF(COUNTA(A57,B57,C57,D57,E57,F57,G57,H57,I57,J57)=0,"","Enter Opening ID"),IF(COUNTIFS('Opening Schedule'!$A$8:$A$107,A57)&lt;&gt;1,"Duplicate Opening ID",IF(OR(LEN(B57&amp;"")=0,LEN(C57&amp;"")=0,LEN(D57&amp;"")=0,LEN(E57&amp;"")=0,LEN(F57&amp;"")=0,LEN(G57&amp;"")=0,LEN(H57&amp;"")=0,LEN(I57&amp;"")=0,LEN(J57&amp;"")=0),"Complete opening fields",IF(OR(NOT(ISNUMBER(E57)),E57&lt;=0,MOD(E57,1)&lt;&gt;0),"Quantity must be a positive integer",IF(F57&lt;&gt;"each","Use each count unit","Recorded")))))</x:f>
      </x:c>
    </x:row>
    <x:row r="58" ht="28" customHeight="1">
      <x:c r="A58" s="23"/>
      <x:c r="B58" s="23"/>
      <x:c r="C58" s="22"/>
      <x:c r="D58" s="23"/>
      <x:c r="E58" s="24"/>
      <x:c r="F58" s="22"/>
      <x:c r="G58" s="23"/>
      <x:c r="H58" s="23"/>
      <x:c r="I58" s="23"/>
      <x:c r="J58" s="23"/>
      <x:c r="K58" s="25" t="str">
        <x:f>IF(LEN(A58&amp;"")=0,IF(COUNTA(A58,B58,C58,D58,E58,F58,G58,H58,I58,J58)=0,"","Enter Opening ID"),IF(COUNTIFS('Opening Schedule'!$A$8:$A$107,A58)&lt;&gt;1,"Duplicate Opening ID",IF(OR(LEN(B58&amp;"")=0,LEN(C58&amp;"")=0,LEN(D58&amp;"")=0,LEN(E58&amp;"")=0,LEN(F58&amp;"")=0,LEN(G58&amp;"")=0,LEN(H58&amp;"")=0,LEN(I58&amp;"")=0,LEN(J58&amp;"")=0),"Complete opening fields",IF(OR(NOT(ISNUMBER(E58)),E58&lt;=0,MOD(E58,1)&lt;&gt;0),"Quantity must be a positive integer",IF(F58&lt;&gt;"each","Use each count unit","Recorded")))))</x:f>
      </x:c>
    </x:row>
    <x:row r="59" ht="28" customHeight="1">
      <x:c r="A59" s="23"/>
      <x:c r="B59" s="23"/>
      <x:c r="C59" s="22"/>
      <x:c r="D59" s="23"/>
      <x:c r="E59" s="24"/>
      <x:c r="F59" s="22"/>
      <x:c r="G59" s="23"/>
      <x:c r="H59" s="23"/>
      <x:c r="I59" s="23"/>
      <x:c r="J59" s="23"/>
      <x:c r="K59" s="25" t="str">
        <x:f>IF(LEN(A59&amp;"")=0,IF(COUNTA(A59,B59,C59,D59,E59,F59,G59,H59,I59,J59)=0,"","Enter Opening ID"),IF(COUNTIFS('Opening Schedule'!$A$8:$A$107,A59)&lt;&gt;1,"Duplicate Opening ID",IF(OR(LEN(B59&amp;"")=0,LEN(C59&amp;"")=0,LEN(D59&amp;"")=0,LEN(E59&amp;"")=0,LEN(F59&amp;"")=0,LEN(G59&amp;"")=0,LEN(H59&amp;"")=0,LEN(I59&amp;"")=0,LEN(J59&amp;"")=0),"Complete opening fields",IF(OR(NOT(ISNUMBER(E59)),E59&lt;=0,MOD(E59,1)&lt;&gt;0),"Quantity must be a positive integer",IF(F59&lt;&gt;"each","Use each count unit","Recorded")))))</x:f>
      </x:c>
    </x:row>
    <x:row r="60" ht="28" customHeight="1">
      <x:c r="A60" s="23"/>
      <x:c r="B60" s="23"/>
      <x:c r="C60" s="22"/>
      <x:c r="D60" s="23"/>
      <x:c r="E60" s="24"/>
      <x:c r="F60" s="22"/>
      <x:c r="G60" s="23"/>
      <x:c r="H60" s="23"/>
      <x:c r="I60" s="23"/>
      <x:c r="J60" s="23"/>
      <x:c r="K60" s="25" t="str">
        <x:f>IF(LEN(A60&amp;"")=0,IF(COUNTA(A60,B60,C60,D60,E60,F60,G60,H60,I60,J60)=0,"","Enter Opening ID"),IF(COUNTIFS('Opening Schedule'!$A$8:$A$107,A60)&lt;&gt;1,"Duplicate Opening ID",IF(OR(LEN(B60&amp;"")=0,LEN(C60&amp;"")=0,LEN(D60&amp;"")=0,LEN(E60&amp;"")=0,LEN(F60&amp;"")=0,LEN(G60&amp;"")=0,LEN(H60&amp;"")=0,LEN(I60&amp;"")=0,LEN(J60&amp;"")=0),"Complete opening fields",IF(OR(NOT(ISNUMBER(E60)),E60&lt;=0,MOD(E60,1)&lt;&gt;0),"Quantity must be a positive integer",IF(F60&lt;&gt;"each","Use each count unit","Recorded")))))</x:f>
      </x:c>
    </x:row>
    <x:row r="61" ht="28" customHeight="1">
      <x:c r="A61" s="23"/>
      <x:c r="B61" s="23"/>
      <x:c r="C61" s="22"/>
      <x:c r="D61" s="23"/>
      <x:c r="E61" s="24"/>
      <x:c r="F61" s="22"/>
      <x:c r="G61" s="23"/>
      <x:c r="H61" s="23"/>
      <x:c r="I61" s="23"/>
      <x:c r="J61" s="23"/>
      <x:c r="K61" s="25" t="str">
        <x:f>IF(LEN(A61&amp;"")=0,IF(COUNTA(A61,B61,C61,D61,E61,F61,G61,H61,I61,J61)=0,"","Enter Opening ID"),IF(COUNTIFS('Opening Schedule'!$A$8:$A$107,A61)&lt;&gt;1,"Duplicate Opening ID",IF(OR(LEN(B61&amp;"")=0,LEN(C61&amp;"")=0,LEN(D61&amp;"")=0,LEN(E61&amp;"")=0,LEN(F61&amp;"")=0,LEN(G61&amp;"")=0,LEN(H61&amp;"")=0,LEN(I61&amp;"")=0,LEN(J61&amp;"")=0),"Complete opening fields",IF(OR(NOT(ISNUMBER(E61)),E61&lt;=0,MOD(E61,1)&lt;&gt;0),"Quantity must be a positive integer",IF(F61&lt;&gt;"each","Use each count unit","Recorded")))))</x:f>
      </x:c>
    </x:row>
    <x:row r="62" ht="28" customHeight="1">
      <x:c r="A62" s="23"/>
      <x:c r="B62" s="23"/>
      <x:c r="C62" s="22"/>
      <x:c r="D62" s="23"/>
      <x:c r="E62" s="24"/>
      <x:c r="F62" s="22"/>
      <x:c r="G62" s="23"/>
      <x:c r="H62" s="23"/>
      <x:c r="I62" s="23"/>
      <x:c r="J62" s="23"/>
      <x:c r="K62" s="25" t="str">
        <x:f>IF(LEN(A62&amp;"")=0,IF(COUNTA(A62,B62,C62,D62,E62,F62,G62,H62,I62,J62)=0,"","Enter Opening ID"),IF(COUNTIFS('Opening Schedule'!$A$8:$A$107,A62)&lt;&gt;1,"Duplicate Opening ID",IF(OR(LEN(B62&amp;"")=0,LEN(C62&amp;"")=0,LEN(D62&amp;"")=0,LEN(E62&amp;"")=0,LEN(F62&amp;"")=0,LEN(G62&amp;"")=0,LEN(H62&amp;"")=0,LEN(I62&amp;"")=0,LEN(J62&amp;"")=0),"Complete opening fields",IF(OR(NOT(ISNUMBER(E62)),E62&lt;=0,MOD(E62,1)&lt;&gt;0),"Quantity must be a positive integer",IF(F62&lt;&gt;"each","Use each count unit","Recorded")))))</x:f>
      </x:c>
    </x:row>
    <x:row r="63" ht="28" customHeight="1">
      <x:c r="A63" s="23"/>
      <x:c r="B63" s="23"/>
      <x:c r="C63" s="22"/>
      <x:c r="D63" s="23"/>
      <x:c r="E63" s="24"/>
      <x:c r="F63" s="22"/>
      <x:c r="G63" s="23"/>
      <x:c r="H63" s="23"/>
      <x:c r="I63" s="23"/>
      <x:c r="J63" s="23"/>
      <x:c r="K63" s="25" t="str">
        <x:f>IF(LEN(A63&amp;"")=0,IF(COUNTA(A63,B63,C63,D63,E63,F63,G63,H63,I63,J63)=0,"","Enter Opening ID"),IF(COUNTIFS('Opening Schedule'!$A$8:$A$107,A63)&lt;&gt;1,"Duplicate Opening ID",IF(OR(LEN(B63&amp;"")=0,LEN(C63&amp;"")=0,LEN(D63&amp;"")=0,LEN(E63&amp;"")=0,LEN(F63&amp;"")=0,LEN(G63&amp;"")=0,LEN(H63&amp;"")=0,LEN(I63&amp;"")=0,LEN(J63&amp;"")=0),"Complete opening fields",IF(OR(NOT(ISNUMBER(E63)),E63&lt;=0,MOD(E63,1)&lt;&gt;0),"Quantity must be a positive integer",IF(F63&lt;&gt;"each","Use each count unit","Recorded")))))</x:f>
      </x:c>
    </x:row>
    <x:row r="64" ht="28" customHeight="1">
      <x:c r="A64" s="23"/>
      <x:c r="B64" s="23"/>
      <x:c r="C64" s="22"/>
      <x:c r="D64" s="23"/>
      <x:c r="E64" s="24"/>
      <x:c r="F64" s="22"/>
      <x:c r="G64" s="23"/>
      <x:c r="H64" s="23"/>
      <x:c r="I64" s="23"/>
      <x:c r="J64" s="23"/>
      <x:c r="K64" s="25" t="str">
        <x:f>IF(LEN(A64&amp;"")=0,IF(COUNTA(A64,B64,C64,D64,E64,F64,G64,H64,I64,J64)=0,"","Enter Opening ID"),IF(COUNTIFS('Opening Schedule'!$A$8:$A$107,A64)&lt;&gt;1,"Duplicate Opening ID",IF(OR(LEN(B64&amp;"")=0,LEN(C64&amp;"")=0,LEN(D64&amp;"")=0,LEN(E64&amp;"")=0,LEN(F64&amp;"")=0,LEN(G64&amp;"")=0,LEN(H64&amp;"")=0,LEN(I64&amp;"")=0,LEN(J64&amp;"")=0),"Complete opening fields",IF(OR(NOT(ISNUMBER(E64)),E64&lt;=0,MOD(E64,1)&lt;&gt;0),"Quantity must be a positive integer",IF(F64&lt;&gt;"each","Use each count unit","Recorded")))))</x:f>
      </x:c>
    </x:row>
    <x:row r="65" ht="28" customHeight="1">
      <x:c r="A65" s="23"/>
      <x:c r="B65" s="23"/>
      <x:c r="C65" s="22"/>
      <x:c r="D65" s="23"/>
      <x:c r="E65" s="24"/>
      <x:c r="F65" s="22"/>
      <x:c r="G65" s="23"/>
      <x:c r="H65" s="23"/>
      <x:c r="I65" s="23"/>
      <x:c r="J65" s="23"/>
      <x:c r="K65" s="25" t="str">
        <x:f>IF(LEN(A65&amp;"")=0,IF(COUNTA(A65,B65,C65,D65,E65,F65,G65,H65,I65,J65)=0,"","Enter Opening ID"),IF(COUNTIFS('Opening Schedule'!$A$8:$A$107,A65)&lt;&gt;1,"Duplicate Opening ID",IF(OR(LEN(B65&amp;"")=0,LEN(C65&amp;"")=0,LEN(D65&amp;"")=0,LEN(E65&amp;"")=0,LEN(F65&amp;"")=0,LEN(G65&amp;"")=0,LEN(H65&amp;"")=0,LEN(I65&amp;"")=0,LEN(J65&amp;"")=0),"Complete opening fields",IF(OR(NOT(ISNUMBER(E65)),E65&lt;=0,MOD(E65,1)&lt;&gt;0),"Quantity must be a positive integer",IF(F65&lt;&gt;"each","Use each count unit","Recorded")))))</x:f>
      </x:c>
    </x:row>
    <x:row r="66" ht="28" customHeight="1">
      <x:c r="A66" s="23"/>
      <x:c r="B66" s="23"/>
      <x:c r="C66" s="22"/>
      <x:c r="D66" s="23"/>
      <x:c r="E66" s="24"/>
      <x:c r="F66" s="22"/>
      <x:c r="G66" s="23"/>
      <x:c r="H66" s="23"/>
      <x:c r="I66" s="23"/>
      <x:c r="J66" s="23"/>
      <x:c r="K66" s="25" t="str">
        <x:f>IF(LEN(A66&amp;"")=0,IF(COUNTA(A66,B66,C66,D66,E66,F66,G66,H66,I66,J66)=0,"","Enter Opening ID"),IF(COUNTIFS('Opening Schedule'!$A$8:$A$107,A66)&lt;&gt;1,"Duplicate Opening ID",IF(OR(LEN(B66&amp;"")=0,LEN(C66&amp;"")=0,LEN(D66&amp;"")=0,LEN(E66&amp;"")=0,LEN(F66&amp;"")=0,LEN(G66&amp;"")=0,LEN(H66&amp;"")=0,LEN(I66&amp;"")=0,LEN(J66&amp;"")=0),"Complete opening fields",IF(OR(NOT(ISNUMBER(E66)),E66&lt;=0,MOD(E66,1)&lt;&gt;0),"Quantity must be a positive integer",IF(F66&lt;&gt;"each","Use each count unit","Recorded")))))</x:f>
      </x:c>
    </x:row>
    <x:row r="67" ht="28" customHeight="1">
      <x:c r="A67" s="23"/>
      <x:c r="B67" s="23"/>
      <x:c r="C67" s="22"/>
      <x:c r="D67" s="23"/>
      <x:c r="E67" s="24"/>
      <x:c r="F67" s="22"/>
      <x:c r="G67" s="23"/>
      <x:c r="H67" s="23"/>
      <x:c r="I67" s="23"/>
      <x:c r="J67" s="23"/>
      <x:c r="K67" s="25" t="str">
        <x:f>IF(LEN(A67&amp;"")=0,IF(COUNTA(A67,B67,C67,D67,E67,F67,G67,H67,I67,J67)=0,"","Enter Opening ID"),IF(COUNTIFS('Opening Schedule'!$A$8:$A$107,A67)&lt;&gt;1,"Duplicate Opening ID",IF(OR(LEN(B67&amp;"")=0,LEN(C67&amp;"")=0,LEN(D67&amp;"")=0,LEN(E67&amp;"")=0,LEN(F67&amp;"")=0,LEN(G67&amp;"")=0,LEN(H67&amp;"")=0,LEN(I67&amp;"")=0,LEN(J67&amp;"")=0),"Complete opening fields",IF(OR(NOT(ISNUMBER(E67)),E67&lt;=0,MOD(E67,1)&lt;&gt;0),"Quantity must be a positive integer",IF(F67&lt;&gt;"each","Use each count unit","Recorded")))))</x:f>
      </x:c>
    </x:row>
    <x:row r="68" ht="28" customHeight="1">
      <x:c r="A68" s="23"/>
      <x:c r="B68" s="23"/>
      <x:c r="C68" s="22"/>
      <x:c r="D68" s="23"/>
      <x:c r="E68" s="24"/>
      <x:c r="F68" s="22"/>
      <x:c r="G68" s="23"/>
      <x:c r="H68" s="23"/>
      <x:c r="I68" s="23"/>
      <x:c r="J68" s="23"/>
      <x:c r="K68" s="25" t="str">
        <x:f>IF(LEN(A68&amp;"")=0,IF(COUNTA(A68,B68,C68,D68,E68,F68,G68,H68,I68,J68)=0,"","Enter Opening ID"),IF(COUNTIFS('Opening Schedule'!$A$8:$A$107,A68)&lt;&gt;1,"Duplicate Opening ID",IF(OR(LEN(B68&amp;"")=0,LEN(C68&amp;"")=0,LEN(D68&amp;"")=0,LEN(E68&amp;"")=0,LEN(F68&amp;"")=0,LEN(G68&amp;"")=0,LEN(H68&amp;"")=0,LEN(I68&amp;"")=0,LEN(J68&amp;"")=0),"Complete opening fields",IF(OR(NOT(ISNUMBER(E68)),E68&lt;=0,MOD(E68,1)&lt;&gt;0),"Quantity must be a positive integer",IF(F68&lt;&gt;"each","Use each count unit","Recorded")))))</x:f>
      </x:c>
    </x:row>
    <x:row r="69" ht="28" customHeight="1">
      <x:c r="A69" s="23"/>
      <x:c r="B69" s="23"/>
      <x:c r="C69" s="22"/>
      <x:c r="D69" s="23"/>
      <x:c r="E69" s="24"/>
      <x:c r="F69" s="22"/>
      <x:c r="G69" s="23"/>
      <x:c r="H69" s="23"/>
      <x:c r="I69" s="23"/>
      <x:c r="J69" s="23"/>
      <x:c r="K69" s="25" t="str">
        <x:f>IF(LEN(A69&amp;"")=0,IF(COUNTA(A69,B69,C69,D69,E69,F69,G69,H69,I69,J69)=0,"","Enter Opening ID"),IF(COUNTIFS('Opening Schedule'!$A$8:$A$107,A69)&lt;&gt;1,"Duplicate Opening ID",IF(OR(LEN(B69&amp;"")=0,LEN(C69&amp;"")=0,LEN(D69&amp;"")=0,LEN(E69&amp;"")=0,LEN(F69&amp;"")=0,LEN(G69&amp;"")=0,LEN(H69&amp;"")=0,LEN(I69&amp;"")=0,LEN(J69&amp;"")=0),"Complete opening fields",IF(OR(NOT(ISNUMBER(E69)),E69&lt;=0,MOD(E69,1)&lt;&gt;0),"Quantity must be a positive integer",IF(F69&lt;&gt;"each","Use each count unit","Recorded")))))</x:f>
      </x:c>
    </x:row>
    <x:row r="70" ht="28" customHeight="1">
      <x:c r="A70" s="23"/>
      <x:c r="B70" s="23"/>
      <x:c r="C70" s="22"/>
      <x:c r="D70" s="23"/>
      <x:c r="E70" s="24"/>
      <x:c r="F70" s="22"/>
      <x:c r="G70" s="23"/>
      <x:c r="H70" s="23"/>
      <x:c r="I70" s="23"/>
      <x:c r="J70" s="23"/>
      <x:c r="K70" s="25" t="str">
        <x:f>IF(LEN(A70&amp;"")=0,IF(COUNTA(A70,B70,C70,D70,E70,F70,G70,H70,I70,J70)=0,"","Enter Opening ID"),IF(COUNTIFS('Opening Schedule'!$A$8:$A$107,A70)&lt;&gt;1,"Duplicate Opening ID",IF(OR(LEN(B70&amp;"")=0,LEN(C70&amp;"")=0,LEN(D70&amp;"")=0,LEN(E70&amp;"")=0,LEN(F70&amp;"")=0,LEN(G70&amp;"")=0,LEN(H70&amp;"")=0,LEN(I70&amp;"")=0,LEN(J70&amp;"")=0),"Complete opening fields",IF(OR(NOT(ISNUMBER(E70)),E70&lt;=0,MOD(E70,1)&lt;&gt;0),"Quantity must be a positive integer",IF(F70&lt;&gt;"each","Use each count unit","Recorded")))))</x:f>
      </x:c>
    </x:row>
    <x:row r="71" ht="28" customHeight="1">
      <x:c r="A71" s="23"/>
      <x:c r="B71" s="23"/>
      <x:c r="C71" s="22"/>
      <x:c r="D71" s="23"/>
      <x:c r="E71" s="24"/>
      <x:c r="F71" s="22"/>
      <x:c r="G71" s="23"/>
      <x:c r="H71" s="23"/>
      <x:c r="I71" s="23"/>
      <x:c r="J71" s="23"/>
      <x:c r="K71" s="25" t="str">
        <x:f>IF(LEN(A71&amp;"")=0,IF(COUNTA(A71,B71,C71,D71,E71,F71,G71,H71,I71,J71)=0,"","Enter Opening ID"),IF(COUNTIFS('Opening Schedule'!$A$8:$A$107,A71)&lt;&gt;1,"Duplicate Opening ID",IF(OR(LEN(B71&amp;"")=0,LEN(C71&amp;"")=0,LEN(D71&amp;"")=0,LEN(E71&amp;"")=0,LEN(F71&amp;"")=0,LEN(G71&amp;"")=0,LEN(H71&amp;"")=0,LEN(I71&amp;"")=0,LEN(J71&amp;"")=0),"Complete opening fields",IF(OR(NOT(ISNUMBER(E71)),E71&lt;=0,MOD(E71,1)&lt;&gt;0),"Quantity must be a positive integer",IF(F71&lt;&gt;"each","Use each count unit","Recorded")))))</x:f>
      </x:c>
    </x:row>
    <x:row r="72" ht="28" customHeight="1">
      <x:c r="A72" s="23"/>
      <x:c r="B72" s="23"/>
      <x:c r="C72" s="22"/>
      <x:c r="D72" s="23"/>
      <x:c r="E72" s="24"/>
      <x:c r="F72" s="22"/>
      <x:c r="G72" s="23"/>
      <x:c r="H72" s="23"/>
      <x:c r="I72" s="23"/>
      <x:c r="J72" s="23"/>
      <x:c r="K72" s="25" t="str">
        <x:f>IF(LEN(A72&amp;"")=0,IF(COUNTA(A72,B72,C72,D72,E72,F72,G72,H72,I72,J72)=0,"","Enter Opening ID"),IF(COUNTIFS('Opening Schedule'!$A$8:$A$107,A72)&lt;&gt;1,"Duplicate Opening ID",IF(OR(LEN(B72&amp;"")=0,LEN(C72&amp;"")=0,LEN(D72&amp;"")=0,LEN(E72&amp;"")=0,LEN(F72&amp;"")=0,LEN(G72&amp;"")=0,LEN(H72&amp;"")=0,LEN(I72&amp;"")=0,LEN(J72&amp;"")=0),"Complete opening fields",IF(OR(NOT(ISNUMBER(E72)),E72&lt;=0,MOD(E72,1)&lt;&gt;0),"Quantity must be a positive integer",IF(F72&lt;&gt;"each","Use each count unit","Recorded")))))</x:f>
      </x:c>
    </x:row>
    <x:row r="73" ht="28" customHeight="1">
      <x:c r="A73" s="23"/>
      <x:c r="B73" s="23"/>
      <x:c r="C73" s="22"/>
      <x:c r="D73" s="23"/>
      <x:c r="E73" s="24"/>
      <x:c r="F73" s="22"/>
      <x:c r="G73" s="23"/>
      <x:c r="H73" s="23"/>
      <x:c r="I73" s="23"/>
      <x:c r="J73" s="23"/>
      <x:c r="K73" s="25" t="str">
        <x:f>IF(LEN(A73&amp;"")=0,IF(COUNTA(A73,B73,C73,D73,E73,F73,G73,H73,I73,J73)=0,"","Enter Opening ID"),IF(COUNTIFS('Opening Schedule'!$A$8:$A$107,A73)&lt;&gt;1,"Duplicate Opening ID",IF(OR(LEN(B73&amp;"")=0,LEN(C73&amp;"")=0,LEN(D73&amp;"")=0,LEN(E73&amp;"")=0,LEN(F73&amp;"")=0,LEN(G73&amp;"")=0,LEN(H73&amp;"")=0,LEN(I73&amp;"")=0,LEN(J73&amp;"")=0),"Complete opening fields",IF(OR(NOT(ISNUMBER(E73)),E73&lt;=0,MOD(E73,1)&lt;&gt;0),"Quantity must be a positive integer",IF(F73&lt;&gt;"each","Use each count unit","Recorded")))))</x:f>
      </x:c>
    </x:row>
    <x:row r="74" ht="28" customHeight="1">
      <x:c r="A74" s="23"/>
      <x:c r="B74" s="23"/>
      <x:c r="C74" s="22"/>
      <x:c r="D74" s="23"/>
      <x:c r="E74" s="24"/>
      <x:c r="F74" s="22"/>
      <x:c r="G74" s="23"/>
      <x:c r="H74" s="23"/>
      <x:c r="I74" s="23"/>
      <x:c r="J74" s="23"/>
      <x:c r="K74" s="25" t="str">
        <x:f>IF(LEN(A74&amp;"")=0,IF(COUNTA(A74,B74,C74,D74,E74,F74,G74,H74,I74,J74)=0,"","Enter Opening ID"),IF(COUNTIFS('Opening Schedule'!$A$8:$A$107,A74)&lt;&gt;1,"Duplicate Opening ID",IF(OR(LEN(B74&amp;"")=0,LEN(C74&amp;"")=0,LEN(D74&amp;"")=0,LEN(E74&amp;"")=0,LEN(F74&amp;"")=0,LEN(G74&amp;"")=0,LEN(H74&amp;"")=0,LEN(I74&amp;"")=0,LEN(J74&amp;"")=0),"Complete opening fields",IF(OR(NOT(ISNUMBER(E74)),E74&lt;=0,MOD(E74,1)&lt;&gt;0),"Quantity must be a positive integer",IF(F74&lt;&gt;"each","Use each count unit","Recorded")))))</x:f>
      </x:c>
    </x:row>
    <x:row r="75" ht="28" customHeight="1">
      <x:c r="A75" s="23"/>
      <x:c r="B75" s="23"/>
      <x:c r="C75" s="22"/>
      <x:c r="D75" s="23"/>
      <x:c r="E75" s="24"/>
      <x:c r="F75" s="22"/>
      <x:c r="G75" s="23"/>
      <x:c r="H75" s="23"/>
      <x:c r="I75" s="23"/>
      <x:c r="J75" s="23"/>
      <x:c r="K75" s="25" t="str">
        <x:f>IF(LEN(A75&amp;"")=0,IF(COUNTA(A75,B75,C75,D75,E75,F75,G75,H75,I75,J75)=0,"","Enter Opening ID"),IF(COUNTIFS('Opening Schedule'!$A$8:$A$107,A75)&lt;&gt;1,"Duplicate Opening ID",IF(OR(LEN(B75&amp;"")=0,LEN(C75&amp;"")=0,LEN(D75&amp;"")=0,LEN(E75&amp;"")=0,LEN(F75&amp;"")=0,LEN(G75&amp;"")=0,LEN(H75&amp;"")=0,LEN(I75&amp;"")=0,LEN(J75&amp;"")=0),"Complete opening fields",IF(OR(NOT(ISNUMBER(E75)),E75&lt;=0,MOD(E75,1)&lt;&gt;0),"Quantity must be a positive integer",IF(F75&lt;&gt;"each","Use each count unit","Recorded")))))</x:f>
      </x:c>
    </x:row>
    <x:row r="76" ht="28" customHeight="1">
      <x:c r="A76" s="23"/>
      <x:c r="B76" s="23"/>
      <x:c r="C76" s="22"/>
      <x:c r="D76" s="23"/>
      <x:c r="E76" s="24"/>
      <x:c r="F76" s="22"/>
      <x:c r="G76" s="23"/>
      <x:c r="H76" s="23"/>
      <x:c r="I76" s="23"/>
      <x:c r="J76" s="23"/>
      <x:c r="K76" s="25" t="str">
        <x:f>IF(LEN(A76&amp;"")=0,IF(COUNTA(A76,B76,C76,D76,E76,F76,G76,H76,I76,J76)=0,"","Enter Opening ID"),IF(COUNTIFS('Opening Schedule'!$A$8:$A$107,A76)&lt;&gt;1,"Duplicate Opening ID",IF(OR(LEN(B76&amp;"")=0,LEN(C76&amp;"")=0,LEN(D76&amp;"")=0,LEN(E76&amp;"")=0,LEN(F76&amp;"")=0,LEN(G76&amp;"")=0,LEN(H76&amp;"")=0,LEN(I76&amp;"")=0,LEN(J76&amp;"")=0),"Complete opening fields",IF(OR(NOT(ISNUMBER(E76)),E76&lt;=0,MOD(E76,1)&lt;&gt;0),"Quantity must be a positive integer",IF(F76&lt;&gt;"each","Use each count unit","Recorded")))))</x:f>
      </x:c>
    </x:row>
    <x:row r="77" ht="28" customHeight="1">
      <x:c r="A77" s="23"/>
      <x:c r="B77" s="23"/>
      <x:c r="C77" s="22"/>
      <x:c r="D77" s="23"/>
      <x:c r="E77" s="24"/>
      <x:c r="F77" s="22"/>
      <x:c r="G77" s="23"/>
      <x:c r="H77" s="23"/>
      <x:c r="I77" s="23"/>
      <x:c r="J77" s="23"/>
      <x:c r="K77" s="25" t="str">
        <x:f>IF(LEN(A77&amp;"")=0,IF(COUNTA(A77,B77,C77,D77,E77,F77,G77,H77,I77,J77)=0,"","Enter Opening ID"),IF(COUNTIFS('Opening Schedule'!$A$8:$A$107,A77)&lt;&gt;1,"Duplicate Opening ID",IF(OR(LEN(B77&amp;"")=0,LEN(C77&amp;"")=0,LEN(D77&amp;"")=0,LEN(E77&amp;"")=0,LEN(F77&amp;"")=0,LEN(G77&amp;"")=0,LEN(H77&amp;"")=0,LEN(I77&amp;"")=0,LEN(J77&amp;"")=0),"Complete opening fields",IF(OR(NOT(ISNUMBER(E77)),E77&lt;=0,MOD(E77,1)&lt;&gt;0),"Quantity must be a positive integer",IF(F77&lt;&gt;"each","Use each count unit","Recorded")))))</x:f>
      </x:c>
    </x:row>
    <x:row r="78" ht="28" customHeight="1">
      <x:c r="A78" s="23"/>
      <x:c r="B78" s="23"/>
      <x:c r="C78" s="22"/>
      <x:c r="D78" s="23"/>
      <x:c r="E78" s="24"/>
      <x:c r="F78" s="22"/>
      <x:c r="G78" s="23"/>
      <x:c r="H78" s="23"/>
      <x:c r="I78" s="23"/>
      <x:c r="J78" s="23"/>
      <x:c r="K78" s="25" t="str">
        <x:f>IF(LEN(A78&amp;"")=0,IF(COUNTA(A78,B78,C78,D78,E78,F78,G78,H78,I78,J78)=0,"","Enter Opening ID"),IF(COUNTIFS('Opening Schedule'!$A$8:$A$107,A78)&lt;&gt;1,"Duplicate Opening ID",IF(OR(LEN(B78&amp;"")=0,LEN(C78&amp;"")=0,LEN(D78&amp;"")=0,LEN(E78&amp;"")=0,LEN(F78&amp;"")=0,LEN(G78&amp;"")=0,LEN(H78&amp;"")=0,LEN(I78&amp;"")=0,LEN(J78&amp;"")=0),"Complete opening fields",IF(OR(NOT(ISNUMBER(E78)),E78&lt;=0,MOD(E78,1)&lt;&gt;0),"Quantity must be a positive integer",IF(F78&lt;&gt;"each","Use each count unit","Recorded")))))</x:f>
      </x:c>
    </x:row>
    <x:row r="79" ht="28" customHeight="1">
      <x:c r="A79" s="23"/>
      <x:c r="B79" s="23"/>
      <x:c r="C79" s="22"/>
      <x:c r="D79" s="23"/>
      <x:c r="E79" s="24"/>
      <x:c r="F79" s="22"/>
      <x:c r="G79" s="23"/>
      <x:c r="H79" s="23"/>
      <x:c r="I79" s="23"/>
      <x:c r="J79" s="23"/>
      <x:c r="K79" s="25" t="str">
        <x:f>IF(LEN(A79&amp;"")=0,IF(COUNTA(A79,B79,C79,D79,E79,F79,G79,H79,I79,J79)=0,"","Enter Opening ID"),IF(COUNTIFS('Opening Schedule'!$A$8:$A$107,A79)&lt;&gt;1,"Duplicate Opening ID",IF(OR(LEN(B79&amp;"")=0,LEN(C79&amp;"")=0,LEN(D79&amp;"")=0,LEN(E79&amp;"")=0,LEN(F79&amp;"")=0,LEN(G79&amp;"")=0,LEN(H79&amp;"")=0,LEN(I79&amp;"")=0,LEN(J79&amp;"")=0),"Complete opening fields",IF(OR(NOT(ISNUMBER(E79)),E79&lt;=0,MOD(E79,1)&lt;&gt;0),"Quantity must be a positive integer",IF(F79&lt;&gt;"each","Use each count unit","Recorded")))))</x:f>
      </x:c>
    </x:row>
    <x:row r="80" ht="28" customHeight="1">
      <x:c r="A80" s="23"/>
      <x:c r="B80" s="23"/>
      <x:c r="C80" s="22"/>
      <x:c r="D80" s="23"/>
      <x:c r="E80" s="24"/>
      <x:c r="F80" s="22"/>
      <x:c r="G80" s="23"/>
      <x:c r="H80" s="23"/>
      <x:c r="I80" s="23"/>
      <x:c r="J80" s="23"/>
      <x:c r="K80" s="25" t="str">
        <x:f>IF(LEN(A80&amp;"")=0,IF(COUNTA(A80,B80,C80,D80,E80,F80,G80,H80,I80,J80)=0,"","Enter Opening ID"),IF(COUNTIFS('Opening Schedule'!$A$8:$A$107,A80)&lt;&gt;1,"Duplicate Opening ID",IF(OR(LEN(B80&amp;"")=0,LEN(C80&amp;"")=0,LEN(D80&amp;"")=0,LEN(E80&amp;"")=0,LEN(F80&amp;"")=0,LEN(G80&amp;"")=0,LEN(H80&amp;"")=0,LEN(I80&amp;"")=0,LEN(J80&amp;"")=0),"Complete opening fields",IF(OR(NOT(ISNUMBER(E80)),E80&lt;=0,MOD(E80,1)&lt;&gt;0),"Quantity must be a positive integer",IF(F80&lt;&gt;"each","Use each count unit","Recorded")))))</x:f>
      </x:c>
    </x:row>
    <x:row r="81" ht="28" customHeight="1">
      <x:c r="A81" s="23"/>
      <x:c r="B81" s="23"/>
      <x:c r="C81" s="22"/>
      <x:c r="D81" s="23"/>
      <x:c r="E81" s="24"/>
      <x:c r="F81" s="22"/>
      <x:c r="G81" s="23"/>
      <x:c r="H81" s="23"/>
      <x:c r="I81" s="23"/>
      <x:c r="J81" s="23"/>
      <x:c r="K81" s="25" t="str">
        <x:f>IF(LEN(A81&amp;"")=0,IF(COUNTA(A81,B81,C81,D81,E81,F81,G81,H81,I81,J81)=0,"","Enter Opening ID"),IF(COUNTIFS('Opening Schedule'!$A$8:$A$107,A81)&lt;&gt;1,"Duplicate Opening ID",IF(OR(LEN(B81&amp;"")=0,LEN(C81&amp;"")=0,LEN(D81&amp;"")=0,LEN(E81&amp;"")=0,LEN(F81&amp;"")=0,LEN(G81&amp;"")=0,LEN(H81&amp;"")=0,LEN(I81&amp;"")=0,LEN(J81&amp;"")=0),"Complete opening fields",IF(OR(NOT(ISNUMBER(E81)),E81&lt;=0,MOD(E81,1)&lt;&gt;0),"Quantity must be a positive integer",IF(F81&lt;&gt;"each","Use each count unit","Recorded")))))</x:f>
      </x:c>
    </x:row>
    <x:row r="82" ht="28" customHeight="1">
      <x:c r="A82" s="23"/>
      <x:c r="B82" s="23"/>
      <x:c r="C82" s="22"/>
      <x:c r="D82" s="23"/>
      <x:c r="E82" s="24"/>
      <x:c r="F82" s="22"/>
      <x:c r="G82" s="23"/>
      <x:c r="H82" s="23"/>
      <x:c r="I82" s="23"/>
      <x:c r="J82" s="23"/>
      <x:c r="K82" s="25" t="str">
        <x:f>IF(LEN(A82&amp;"")=0,IF(COUNTA(A82,B82,C82,D82,E82,F82,G82,H82,I82,J82)=0,"","Enter Opening ID"),IF(COUNTIFS('Opening Schedule'!$A$8:$A$107,A82)&lt;&gt;1,"Duplicate Opening ID",IF(OR(LEN(B82&amp;"")=0,LEN(C82&amp;"")=0,LEN(D82&amp;"")=0,LEN(E82&amp;"")=0,LEN(F82&amp;"")=0,LEN(G82&amp;"")=0,LEN(H82&amp;"")=0,LEN(I82&amp;"")=0,LEN(J82&amp;"")=0),"Complete opening fields",IF(OR(NOT(ISNUMBER(E82)),E82&lt;=0,MOD(E82,1)&lt;&gt;0),"Quantity must be a positive integer",IF(F82&lt;&gt;"each","Use each count unit","Recorded")))))</x:f>
      </x:c>
    </x:row>
    <x:row r="83" ht="28" customHeight="1">
      <x:c r="A83" s="23"/>
      <x:c r="B83" s="23"/>
      <x:c r="C83" s="22"/>
      <x:c r="D83" s="23"/>
      <x:c r="E83" s="24"/>
      <x:c r="F83" s="22"/>
      <x:c r="G83" s="23"/>
      <x:c r="H83" s="23"/>
      <x:c r="I83" s="23"/>
      <x:c r="J83" s="23"/>
      <x:c r="K83" s="25" t="str">
        <x:f>IF(LEN(A83&amp;"")=0,IF(COUNTA(A83,B83,C83,D83,E83,F83,G83,H83,I83,J83)=0,"","Enter Opening ID"),IF(COUNTIFS('Opening Schedule'!$A$8:$A$107,A83)&lt;&gt;1,"Duplicate Opening ID",IF(OR(LEN(B83&amp;"")=0,LEN(C83&amp;"")=0,LEN(D83&amp;"")=0,LEN(E83&amp;"")=0,LEN(F83&amp;"")=0,LEN(G83&amp;"")=0,LEN(H83&amp;"")=0,LEN(I83&amp;"")=0,LEN(J83&amp;"")=0),"Complete opening fields",IF(OR(NOT(ISNUMBER(E83)),E83&lt;=0,MOD(E83,1)&lt;&gt;0),"Quantity must be a positive integer",IF(F83&lt;&gt;"each","Use each count unit","Recorded")))))</x:f>
      </x:c>
    </x:row>
    <x:row r="84" ht="28" customHeight="1">
      <x:c r="A84" s="23"/>
      <x:c r="B84" s="23"/>
      <x:c r="C84" s="22"/>
      <x:c r="D84" s="23"/>
      <x:c r="E84" s="24"/>
      <x:c r="F84" s="22"/>
      <x:c r="G84" s="23"/>
      <x:c r="H84" s="23"/>
      <x:c r="I84" s="23"/>
      <x:c r="J84" s="23"/>
      <x:c r="K84" s="25" t="str">
        <x:f>IF(LEN(A84&amp;"")=0,IF(COUNTA(A84,B84,C84,D84,E84,F84,G84,H84,I84,J84)=0,"","Enter Opening ID"),IF(COUNTIFS('Opening Schedule'!$A$8:$A$107,A84)&lt;&gt;1,"Duplicate Opening ID",IF(OR(LEN(B84&amp;"")=0,LEN(C84&amp;"")=0,LEN(D84&amp;"")=0,LEN(E84&amp;"")=0,LEN(F84&amp;"")=0,LEN(G84&amp;"")=0,LEN(H84&amp;"")=0,LEN(I84&amp;"")=0,LEN(J84&amp;"")=0),"Complete opening fields",IF(OR(NOT(ISNUMBER(E84)),E84&lt;=0,MOD(E84,1)&lt;&gt;0),"Quantity must be a positive integer",IF(F84&lt;&gt;"each","Use each count unit","Recorded")))))</x:f>
      </x:c>
    </x:row>
    <x:row r="85" ht="28" customHeight="1">
      <x:c r="A85" s="23"/>
      <x:c r="B85" s="23"/>
      <x:c r="C85" s="22"/>
      <x:c r="D85" s="23"/>
      <x:c r="E85" s="24"/>
      <x:c r="F85" s="22"/>
      <x:c r="G85" s="23"/>
      <x:c r="H85" s="23"/>
      <x:c r="I85" s="23"/>
      <x:c r="J85" s="23"/>
      <x:c r="K85" s="25" t="str">
        <x:f>IF(LEN(A85&amp;"")=0,IF(COUNTA(A85,B85,C85,D85,E85,F85,G85,H85,I85,J85)=0,"","Enter Opening ID"),IF(COUNTIFS('Opening Schedule'!$A$8:$A$107,A85)&lt;&gt;1,"Duplicate Opening ID",IF(OR(LEN(B85&amp;"")=0,LEN(C85&amp;"")=0,LEN(D85&amp;"")=0,LEN(E85&amp;"")=0,LEN(F85&amp;"")=0,LEN(G85&amp;"")=0,LEN(H85&amp;"")=0,LEN(I85&amp;"")=0,LEN(J85&amp;"")=0),"Complete opening fields",IF(OR(NOT(ISNUMBER(E85)),E85&lt;=0,MOD(E85,1)&lt;&gt;0),"Quantity must be a positive integer",IF(F85&lt;&gt;"each","Use each count unit","Recorded")))))</x:f>
      </x:c>
    </x:row>
    <x:row r="86" ht="28" customHeight="1">
      <x:c r="A86" s="23"/>
      <x:c r="B86" s="23"/>
      <x:c r="C86" s="22"/>
      <x:c r="D86" s="23"/>
      <x:c r="E86" s="24"/>
      <x:c r="F86" s="22"/>
      <x:c r="G86" s="23"/>
      <x:c r="H86" s="23"/>
      <x:c r="I86" s="23"/>
      <x:c r="J86" s="23"/>
      <x:c r="K86" s="25" t="str">
        <x:f>IF(LEN(A86&amp;"")=0,IF(COUNTA(A86,B86,C86,D86,E86,F86,G86,H86,I86,J86)=0,"","Enter Opening ID"),IF(COUNTIFS('Opening Schedule'!$A$8:$A$107,A86)&lt;&gt;1,"Duplicate Opening ID",IF(OR(LEN(B86&amp;"")=0,LEN(C86&amp;"")=0,LEN(D86&amp;"")=0,LEN(E86&amp;"")=0,LEN(F86&amp;"")=0,LEN(G86&amp;"")=0,LEN(H86&amp;"")=0,LEN(I86&amp;"")=0,LEN(J86&amp;"")=0),"Complete opening fields",IF(OR(NOT(ISNUMBER(E86)),E86&lt;=0,MOD(E86,1)&lt;&gt;0),"Quantity must be a positive integer",IF(F86&lt;&gt;"each","Use each count unit","Recorded")))))</x:f>
      </x:c>
    </x:row>
    <x:row r="87" ht="28" customHeight="1">
      <x:c r="A87" s="23"/>
      <x:c r="B87" s="23"/>
      <x:c r="C87" s="22"/>
      <x:c r="D87" s="23"/>
      <x:c r="E87" s="24"/>
      <x:c r="F87" s="22"/>
      <x:c r="G87" s="23"/>
      <x:c r="H87" s="23"/>
      <x:c r="I87" s="23"/>
      <x:c r="J87" s="23"/>
      <x:c r="K87" s="25" t="str">
        <x:f>IF(LEN(A87&amp;"")=0,IF(COUNTA(A87,B87,C87,D87,E87,F87,G87,H87,I87,J87)=0,"","Enter Opening ID"),IF(COUNTIFS('Opening Schedule'!$A$8:$A$107,A87)&lt;&gt;1,"Duplicate Opening ID",IF(OR(LEN(B87&amp;"")=0,LEN(C87&amp;"")=0,LEN(D87&amp;"")=0,LEN(E87&amp;"")=0,LEN(F87&amp;"")=0,LEN(G87&amp;"")=0,LEN(H87&amp;"")=0,LEN(I87&amp;"")=0,LEN(J87&amp;"")=0),"Complete opening fields",IF(OR(NOT(ISNUMBER(E87)),E87&lt;=0,MOD(E87,1)&lt;&gt;0),"Quantity must be a positive integer",IF(F87&lt;&gt;"each","Use each count unit","Recorded")))))</x:f>
      </x:c>
    </x:row>
    <x:row r="88" ht="28" customHeight="1">
      <x:c r="A88" s="23"/>
      <x:c r="B88" s="23"/>
      <x:c r="C88" s="22"/>
      <x:c r="D88" s="23"/>
      <x:c r="E88" s="24"/>
      <x:c r="F88" s="22"/>
      <x:c r="G88" s="23"/>
      <x:c r="H88" s="23"/>
      <x:c r="I88" s="23"/>
      <x:c r="J88" s="23"/>
      <x:c r="K88" s="25" t="str">
        <x:f>IF(LEN(A88&amp;"")=0,IF(COUNTA(A88,B88,C88,D88,E88,F88,G88,H88,I88,J88)=0,"","Enter Opening ID"),IF(COUNTIFS('Opening Schedule'!$A$8:$A$107,A88)&lt;&gt;1,"Duplicate Opening ID",IF(OR(LEN(B88&amp;"")=0,LEN(C88&amp;"")=0,LEN(D88&amp;"")=0,LEN(E88&amp;"")=0,LEN(F88&amp;"")=0,LEN(G88&amp;"")=0,LEN(H88&amp;"")=0,LEN(I88&amp;"")=0,LEN(J88&amp;"")=0),"Complete opening fields",IF(OR(NOT(ISNUMBER(E88)),E88&lt;=0,MOD(E88,1)&lt;&gt;0),"Quantity must be a positive integer",IF(F88&lt;&gt;"each","Use each count unit","Recorded")))))</x:f>
      </x:c>
    </x:row>
    <x:row r="89" ht="28" customHeight="1">
      <x:c r="A89" s="23"/>
      <x:c r="B89" s="23"/>
      <x:c r="C89" s="22"/>
      <x:c r="D89" s="23"/>
      <x:c r="E89" s="24"/>
      <x:c r="F89" s="22"/>
      <x:c r="G89" s="23"/>
      <x:c r="H89" s="23"/>
      <x:c r="I89" s="23"/>
      <x:c r="J89" s="23"/>
      <x:c r="K89" s="25" t="str">
        <x:f>IF(LEN(A89&amp;"")=0,IF(COUNTA(A89,B89,C89,D89,E89,F89,G89,H89,I89,J89)=0,"","Enter Opening ID"),IF(COUNTIFS('Opening Schedule'!$A$8:$A$107,A89)&lt;&gt;1,"Duplicate Opening ID",IF(OR(LEN(B89&amp;"")=0,LEN(C89&amp;"")=0,LEN(D89&amp;"")=0,LEN(E89&amp;"")=0,LEN(F89&amp;"")=0,LEN(G89&amp;"")=0,LEN(H89&amp;"")=0,LEN(I89&amp;"")=0,LEN(J89&amp;"")=0),"Complete opening fields",IF(OR(NOT(ISNUMBER(E89)),E89&lt;=0,MOD(E89,1)&lt;&gt;0),"Quantity must be a positive integer",IF(F89&lt;&gt;"each","Use each count unit","Recorded")))))</x:f>
      </x:c>
    </x:row>
    <x:row r="90" ht="28" customHeight="1">
      <x:c r="A90" s="23"/>
      <x:c r="B90" s="23"/>
      <x:c r="C90" s="22"/>
      <x:c r="D90" s="23"/>
      <x:c r="E90" s="24"/>
      <x:c r="F90" s="22"/>
      <x:c r="G90" s="23"/>
      <x:c r="H90" s="23"/>
      <x:c r="I90" s="23"/>
      <x:c r="J90" s="23"/>
      <x:c r="K90" s="25" t="str">
        <x:f>IF(LEN(A90&amp;"")=0,IF(COUNTA(A90,B90,C90,D90,E90,F90,G90,H90,I90,J90)=0,"","Enter Opening ID"),IF(COUNTIFS('Opening Schedule'!$A$8:$A$107,A90)&lt;&gt;1,"Duplicate Opening ID",IF(OR(LEN(B90&amp;"")=0,LEN(C90&amp;"")=0,LEN(D90&amp;"")=0,LEN(E90&amp;"")=0,LEN(F90&amp;"")=0,LEN(G90&amp;"")=0,LEN(H90&amp;"")=0,LEN(I90&amp;"")=0,LEN(J90&amp;"")=0),"Complete opening fields",IF(OR(NOT(ISNUMBER(E90)),E90&lt;=0,MOD(E90,1)&lt;&gt;0),"Quantity must be a positive integer",IF(F90&lt;&gt;"each","Use each count unit","Recorded")))))</x:f>
      </x:c>
    </x:row>
    <x:row r="91" ht="28" customHeight="1">
      <x:c r="A91" s="23"/>
      <x:c r="B91" s="23"/>
      <x:c r="C91" s="22"/>
      <x:c r="D91" s="23"/>
      <x:c r="E91" s="24"/>
      <x:c r="F91" s="22"/>
      <x:c r="G91" s="23"/>
      <x:c r="H91" s="23"/>
      <x:c r="I91" s="23"/>
      <x:c r="J91" s="23"/>
      <x:c r="K91" s="25" t="str">
        <x:f>IF(LEN(A91&amp;"")=0,IF(COUNTA(A91,B91,C91,D91,E91,F91,G91,H91,I91,J91)=0,"","Enter Opening ID"),IF(COUNTIFS('Opening Schedule'!$A$8:$A$107,A91)&lt;&gt;1,"Duplicate Opening ID",IF(OR(LEN(B91&amp;"")=0,LEN(C91&amp;"")=0,LEN(D91&amp;"")=0,LEN(E91&amp;"")=0,LEN(F91&amp;"")=0,LEN(G91&amp;"")=0,LEN(H91&amp;"")=0,LEN(I91&amp;"")=0,LEN(J91&amp;"")=0),"Complete opening fields",IF(OR(NOT(ISNUMBER(E91)),E91&lt;=0,MOD(E91,1)&lt;&gt;0),"Quantity must be a positive integer",IF(F91&lt;&gt;"each","Use each count unit","Recorded")))))</x:f>
      </x:c>
    </x:row>
    <x:row r="92" ht="28" customHeight="1">
      <x:c r="A92" s="23"/>
      <x:c r="B92" s="23"/>
      <x:c r="C92" s="22"/>
      <x:c r="D92" s="23"/>
      <x:c r="E92" s="24"/>
      <x:c r="F92" s="22"/>
      <x:c r="G92" s="23"/>
      <x:c r="H92" s="23"/>
      <x:c r="I92" s="23"/>
      <x:c r="J92" s="23"/>
      <x:c r="K92" s="25" t="str">
        <x:f>IF(LEN(A92&amp;"")=0,IF(COUNTA(A92,B92,C92,D92,E92,F92,G92,H92,I92,J92)=0,"","Enter Opening ID"),IF(COUNTIFS('Opening Schedule'!$A$8:$A$107,A92)&lt;&gt;1,"Duplicate Opening ID",IF(OR(LEN(B92&amp;"")=0,LEN(C92&amp;"")=0,LEN(D92&amp;"")=0,LEN(E92&amp;"")=0,LEN(F92&amp;"")=0,LEN(G92&amp;"")=0,LEN(H92&amp;"")=0,LEN(I92&amp;"")=0,LEN(J92&amp;"")=0),"Complete opening fields",IF(OR(NOT(ISNUMBER(E92)),E92&lt;=0,MOD(E92,1)&lt;&gt;0),"Quantity must be a positive integer",IF(F92&lt;&gt;"each","Use each count unit","Recorded")))))</x:f>
      </x:c>
    </x:row>
    <x:row r="93" ht="28" customHeight="1">
      <x:c r="A93" s="23"/>
      <x:c r="B93" s="23"/>
      <x:c r="C93" s="22"/>
      <x:c r="D93" s="23"/>
      <x:c r="E93" s="24"/>
      <x:c r="F93" s="22"/>
      <x:c r="G93" s="23"/>
      <x:c r="H93" s="23"/>
      <x:c r="I93" s="23"/>
      <x:c r="J93" s="23"/>
      <x:c r="K93" s="25" t="str">
        <x:f>IF(LEN(A93&amp;"")=0,IF(COUNTA(A93,B93,C93,D93,E93,F93,G93,H93,I93,J93)=0,"","Enter Opening ID"),IF(COUNTIFS('Opening Schedule'!$A$8:$A$107,A93)&lt;&gt;1,"Duplicate Opening ID",IF(OR(LEN(B93&amp;"")=0,LEN(C93&amp;"")=0,LEN(D93&amp;"")=0,LEN(E93&amp;"")=0,LEN(F93&amp;"")=0,LEN(G93&amp;"")=0,LEN(H93&amp;"")=0,LEN(I93&amp;"")=0,LEN(J93&amp;"")=0),"Complete opening fields",IF(OR(NOT(ISNUMBER(E93)),E93&lt;=0,MOD(E93,1)&lt;&gt;0),"Quantity must be a positive integer",IF(F93&lt;&gt;"each","Use each count unit","Recorded")))))</x:f>
      </x:c>
    </x:row>
    <x:row r="94" ht="28" customHeight="1">
      <x:c r="A94" s="23"/>
      <x:c r="B94" s="23"/>
      <x:c r="C94" s="22"/>
      <x:c r="D94" s="23"/>
      <x:c r="E94" s="24"/>
      <x:c r="F94" s="22"/>
      <x:c r="G94" s="23"/>
      <x:c r="H94" s="23"/>
      <x:c r="I94" s="23"/>
      <x:c r="J94" s="23"/>
      <x:c r="K94" s="25" t="str">
        <x:f>IF(LEN(A94&amp;"")=0,IF(COUNTA(A94,B94,C94,D94,E94,F94,G94,H94,I94,J94)=0,"","Enter Opening ID"),IF(COUNTIFS('Opening Schedule'!$A$8:$A$107,A94)&lt;&gt;1,"Duplicate Opening ID",IF(OR(LEN(B94&amp;"")=0,LEN(C94&amp;"")=0,LEN(D94&amp;"")=0,LEN(E94&amp;"")=0,LEN(F94&amp;"")=0,LEN(G94&amp;"")=0,LEN(H94&amp;"")=0,LEN(I94&amp;"")=0,LEN(J94&amp;"")=0),"Complete opening fields",IF(OR(NOT(ISNUMBER(E94)),E94&lt;=0,MOD(E94,1)&lt;&gt;0),"Quantity must be a positive integer",IF(F94&lt;&gt;"each","Use each count unit","Recorded")))))</x:f>
      </x:c>
    </x:row>
    <x:row r="95" ht="28" customHeight="1">
      <x:c r="A95" s="23"/>
      <x:c r="B95" s="23"/>
      <x:c r="C95" s="22"/>
      <x:c r="D95" s="23"/>
      <x:c r="E95" s="24"/>
      <x:c r="F95" s="22"/>
      <x:c r="G95" s="23"/>
      <x:c r="H95" s="23"/>
      <x:c r="I95" s="23"/>
      <x:c r="J95" s="23"/>
      <x:c r="K95" s="25" t="str">
        <x:f>IF(LEN(A95&amp;"")=0,IF(COUNTA(A95,B95,C95,D95,E95,F95,G95,H95,I95,J95)=0,"","Enter Opening ID"),IF(COUNTIFS('Opening Schedule'!$A$8:$A$107,A95)&lt;&gt;1,"Duplicate Opening ID",IF(OR(LEN(B95&amp;"")=0,LEN(C95&amp;"")=0,LEN(D95&amp;"")=0,LEN(E95&amp;"")=0,LEN(F95&amp;"")=0,LEN(G95&amp;"")=0,LEN(H95&amp;"")=0,LEN(I95&amp;"")=0,LEN(J95&amp;"")=0),"Complete opening fields",IF(OR(NOT(ISNUMBER(E95)),E95&lt;=0,MOD(E95,1)&lt;&gt;0),"Quantity must be a positive integer",IF(F95&lt;&gt;"each","Use each count unit","Recorded")))))</x:f>
      </x:c>
    </x:row>
    <x:row r="96" ht="28" customHeight="1">
      <x:c r="A96" s="23"/>
      <x:c r="B96" s="23"/>
      <x:c r="C96" s="22"/>
      <x:c r="D96" s="23"/>
      <x:c r="E96" s="24"/>
      <x:c r="F96" s="22"/>
      <x:c r="G96" s="23"/>
      <x:c r="H96" s="23"/>
      <x:c r="I96" s="23"/>
      <x:c r="J96" s="23"/>
      <x:c r="K96" s="25" t="str">
        <x:f>IF(LEN(A96&amp;"")=0,IF(COUNTA(A96,B96,C96,D96,E96,F96,G96,H96,I96,J96)=0,"","Enter Opening ID"),IF(COUNTIFS('Opening Schedule'!$A$8:$A$107,A96)&lt;&gt;1,"Duplicate Opening ID",IF(OR(LEN(B96&amp;"")=0,LEN(C96&amp;"")=0,LEN(D96&amp;"")=0,LEN(E96&amp;"")=0,LEN(F96&amp;"")=0,LEN(G96&amp;"")=0,LEN(H96&amp;"")=0,LEN(I96&amp;"")=0,LEN(J96&amp;"")=0),"Complete opening fields",IF(OR(NOT(ISNUMBER(E96)),E96&lt;=0,MOD(E96,1)&lt;&gt;0),"Quantity must be a positive integer",IF(F96&lt;&gt;"each","Use each count unit","Recorded")))))</x:f>
      </x:c>
    </x:row>
    <x:row r="97" ht="28" customHeight="1">
      <x:c r="A97" s="23"/>
      <x:c r="B97" s="23"/>
      <x:c r="C97" s="22"/>
      <x:c r="D97" s="23"/>
      <x:c r="E97" s="24"/>
      <x:c r="F97" s="22"/>
      <x:c r="G97" s="23"/>
      <x:c r="H97" s="23"/>
      <x:c r="I97" s="23"/>
      <x:c r="J97" s="23"/>
      <x:c r="K97" s="25" t="str">
        <x:f>IF(LEN(A97&amp;"")=0,IF(COUNTA(A97,B97,C97,D97,E97,F97,G97,H97,I97,J97)=0,"","Enter Opening ID"),IF(COUNTIFS('Opening Schedule'!$A$8:$A$107,A97)&lt;&gt;1,"Duplicate Opening ID",IF(OR(LEN(B97&amp;"")=0,LEN(C97&amp;"")=0,LEN(D97&amp;"")=0,LEN(E97&amp;"")=0,LEN(F97&amp;"")=0,LEN(G97&amp;"")=0,LEN(H97&amp;"")=0,LEN(I97&amp;"")=0,LEN(J97&amp;"")=0),"Complete opening fields",IF(OR(NOT(ISNUMBER(E97)),E97&lt;=0,MOD(E97,1)&lt;&gt;0),"Quantity must be a positive integer",IF(F97&lt;&gt;"each","Use each count unit","Recorded")))))</x:f>
      </x:c>
    </x:row>
    <x:row r="98" ht="28" customHeight="1">
      <x:c r="A98" s="23"/>
      <x:c r="B98" s="23"/>
      <x:c r="C98" s="22"/>
      <x:c r="D98" s="23"/>
      <x:c r="E98" s="24"/>
      <x:c r="F98" s="22"/>
      <x:c r="G98" s="23"/>
      <x:c r="H98" s="23"/>
      <x:c r="I98" s="23"/>
      <x:c r="J98" s="23"/>
      <x:c r="K98" s="25" t="str">
        <x:f>IF(LEN(A98&amp;"")=0,IF(COUNTA(A98,B98,C98,D98,E98,F98,G98,H98,I98,J98)=0,"","Enter Opening ID"),IF(COUNTIFS('Opening Schedule'!$A$8:$A$107,A98)&lt;&gt;1,"Duplicate Opening ID",IF(OR(LEN(B98&amp;"")=0,LEN(C98&amp;"")=0,LEN(D98&amp;"")=0,LEN(E98&amp;"")=0,LEN(F98&amp;"")=0,LEN(G98&amp;"")=0,LEN(H98&amp;"")=0,LEN(I98&amp;"")=0,LEN(J98&amp;"")=0),"Complete opening fields",IF(OR(NOT(ISNUMBER(E98)),E98&lt;=0,MOD(E98,1)&lt;&gt;0),"Quantity must be a positive integer",IF(F98&lt;&gt;"each","Use each count unit","Recorded")))))</x:f>
      </x:c>
    </x:row>
    <x:row r="99" ht="28" customHeight="1">
      <x:c r="A99" s="23"/>
      <x:c r="B99" s="23"/>
      <x:c r="C99" s="22"/>
      <x:c r="D99" s="23"/>
      <x:c r="E99" s="24"/>
      <x:c r="F99" s="22"/>
      <x:c r="G99" s="23"/>
      <x:c r="H99" s="23"/>
      <x:c r="I99" s="23"/>
      <x:c r="J99" s="23"/>
      <x:c r="K99" s="25" t="str">
        <x:f>IF(LEN(A99&amp;"")=0,IF(COUNTA(A99,B99,C99,D99,E99,F99,G99,H99,I99,J99)=0,"","Enter Opening ID"),IF(COUNTIFS('Opening Schedule'!$A$8:$A$107,A99)&lt;&gt;1,"Duplicate Opening ID",IF(OR(LEN(B99&amp;"")=0,LEN(C99&amp;"")=0,LEN(D99&amp;"")=0,LEN(E99&amp;"")=0,LEN(F99&amp;"")=0,LEN(G99&amp;"")=0,LEN(H99&amp;"")=0,LEN(I99&amp;"")=0,LEN(J99&amp;"")=0),"Complete opening fields",IF(OR(NOT(ISNUMBER(E99)),E99&lt;=0,MOD(E99,1)&lt;&gt;0),"Quantity must be a positive integer",IF(F99&lt;&gt;"each","Use each count unit","Recorded")))))</x:f>
      </x:c>
    </x:row>
    <x:row r="100" ht="28" customHeight="1">
      <x:c r="A100" s="23"/>
      <x:c r="B100" s="23"/>
      <x:c r="C100" s="22"/>
      <x:c r="D100" s="23"/>
      <x:c r="E100" s="24"/>
      <x:c r="F100" s="22"/>
      <x:c r="G100" s="23"/>
      <x:c r="H100" s="23"/>
      <x:c r="I100" s="23"/>
      <x:c r="J100" s="23"/>
      <x:c r="K100" s="25" t="str">
        <x:f>IF(LEN(A100&amp;"")=0,IF(COUNTA(A100,B100,C100,D100,E100,F100,G100,H100,I100,J100)=0,"","Enter Opening ID"),IF(COUNTIFS('Opening Schedule'!$A$8:$A$107,A100)&lt;&gt;1,"Duplicate Opening ID",IF(OR(LEN(B100&amp;"")=0,LEN(C100&amp;"")=0,LEN(D100&amp;"")=0,LEN(E100&amp;"")=0,LEN(F100&amp;"")=0,LEN(G100&amp;"")=0,LEN(H100&amp;"")=0,LEN(I100&amp;"")=0,LEN(J100&amp;"")=0),"Complete opening fields",IF(OR(NOT(ISNUMBER(E100)),E100&lt;=0,MOD(E100,1)&lt;&gt;0),"Quantity must be a positive integer",IF(F100&lt;&gt;"each","Use each count unit","Recorded")))))</x:f>
      </x:c>
    </x:row>
    <x:row r="101" ht="28" customHeight="1">
      <x:c r="A101" s="23"/>
      <x:c r="B101" s="23"/>
      <x:c r="C101" s="22"/>
      <x:c r="D101" s="23"/>
      <x:c r="E101" s="24"/>
      <x:c r="F101" s="22"/>
      <x:c r="G101" s="23"/>
      <x:c r="H101" s="23"/>
      <x:c r="I101" s="23"/>
      <x:c r="J101" s="23"/>
      <x:c r="K101" s="25" t="str">
        <x:f>IF(LEN(A101&amp;"")=0,IF(COUNTA(A101,B101,C101,D101,E101,F101,G101,H101,I101,J101)=0,"","Enter Opening ID"),IF(COUNTIFS('Opening Schedule'!$A$8:$A$107,A101)&lt;&gt;1,"Duplicate Opening ID",IF(OR(LEN(B101&amp;"")=0,LEN(C101&amp;"")=0,LEN(D101&amp;"")=0,LEN(E101&amp;"")=0,LEN(F101&amp;"")=0,LEN(G101&amp;"")=0,LEN(H101&amp;"")=0,LEN(I101&amp;"")=0,LEN(J101&amp;"")=0),"Complete opening fields",IF(OR(NOT(ISNUMBER(E101)),E101&lt;=0,MOD(E101,1)&lt;&gt;0),"Quantity must be a positive integer",IF(F101&lt;&gt;"each","Use each count unit","Recorded")))))</x:f>
      </x:c>
    </x:row>
    <x:row r="102" ht="28" customHeight="1">
      <x:c r="A102" s="23"/>
      <x:c r="B102" s="23"/>
      <x:c r="C102" s="22"/>
      <x:c r="D102" s="23"/>
      <x:c r="E102" s="24"/>
      <x:c r="F102" s="22"/>
      <x:c r="G102" s="23"/>
      <x:c r="H102" s="23"/>
      <x:c r="I102" s="23"/>
      <x:c r="J102" s="23"/>
      <x:c r="K102" s="25" t="str">
        <x:f>IF(LEN(A102&amp;"")=0,IF(COUNTA(A102,B102,C102,D102,E102,F102,G102,H102,I102,J102)=0,"","Enter Opening ID"),IF(COUNTIFS('Opening Schedule'!$A$8:$A$107,A102)&lt;&gt;1,"Duplicate Opening ID",IF(OR(LEN(B102&amp;"")=0,LEN(C102&amp;"")=0,LEN(D102&amp;"")=0,LEN(E102&amp;"")=0,LEN(F102&amp;"")=0,LEN(G102&amp;"")=0,LEN(H102&amp;"")=0,LEN(I102&amp;"")=0,LEN(J102&amp;"")=0),"Complete opening fields",IF(OR(NOT(ISNUMBER(E102)),E102&lt;=0,MOD(E102,1)&lt;&gt;0),"Quantity must be a positive integer",IF(F102&lt;&gt;"each","Use each count unit","Recorded")))))</x:f>
      </x:c>
    </x:row>
    <x:row r="103" ht="28" customHeight="1">
      <x:c r="A103" s="23"/>
      <x:c r="B103" s="23"/>
      <x:c r="C103" s="22"/>
      <x:c r="D103" s="23"/>
      <x:c r="E103" s="24"/>
      <x:c r="F103" s="22"/>
      <x:c r="G103" s="23"/>
      <x:c r="H103" s="23"/>
      <x:c r="I103" s="23"/>
      <x:c r="J103" s="23"/>
      <x:c r="K103" s="25" t="str">
        <x:f>IF(LEN(A103&amp;"")=0,IF(COUNTA(A103,B103,C103,D103,E103,F103,G103,H103,I103,J103)=0,"","Enter Opening ID"),IF(COUNTIFS('Opening Schedule'!$A$8:$A$107,A103)&lt;&gt;1,"Duplicate Opening ID",IF(OR(LEN(B103&amp;"")=0,LEN(C103&amp;"")=0,LEN(D103&amp;"")=0,LEN(E103&amp;"")=0,LEN(F103&amp;"")=0,LEN(G103&amp;"")=0,LEN(H103&amp;"")=0,LEN(I103&amp;"")=0,LEN(J103&amp;"")=0),"Complete opening fields",IF(OR(NOT(ISNUMBER(E103)),E103&lt;=0,MOD(E103,1)&lt;&gt;0),"Quantity must be a positive integer",IF(F103&lt;&gt;"each","Use each count unit","Recorded")))))</x:f>
      </x:c>
    </x:row>
    <x:row r="104" ht="28" customHeight="1">
      <x:c r="A104" s="23"/>
      <x:c r="B104" s="23"/>
      <x:c r="C104" s="22"/>
      <x:c r="D104" s="23"/>
      <x:c r="E104" s="24"/>
      <x:c r="F104" s="22"/>
      <x:c r="G104" s="23"/>
      <x:c r="H104" s="23"/>
      <x:c r="I104" s="23"/>
      <x:c r="J104" s="23"/>
      <x:c r="K104" s="25" t="str">
        <x:f>IF(LEN(A104&amp;"")=0,IF(COUNTA(A104,B104,C104,D104,E104,F104,G104,H104,I104,J104)=0,"","Enter Opening ID"),IF(COUNTIFS('Opening Schedule'!$A$8:$A$107,A104)&lt;&gt;1,"Duplicate Opening ID",IF(OR(LEN(B104&amp;"")=0,LEN(C104&amp;"")=0,LEN(D104&amp;"")=0,LEN(E104&amp;"")=0,LEN(F104&amp;"")=0,LEN(G104&amp;"")=0,LEN(H104&amp;"")=0,LEN(I104&amp;"")=0,LEN(J104&amp;"")=0),"Complete opening fields",IF(OR(NOT(ISNUMBER(E104)),E104&lt;=0,MOD(E104,1)&lt;&gt;0),"Quantity must be a positive integer",IF(F104&lt;&gt;"each","Use each count unit","Recorded")))))</x:f>
      </x:c>
    </x:row>
    <x:row r="105" ht="28" customHeight="1">
      <x:c r="A105" s="23"/>
      <x:c r="B105" s="23"/>
      <x:c r="C105" s="22"/>
      <x:c r="D105" s="23"/>
      <x:c r="E105" s="24"/>
      <x:c r="F105" s="22"/>
      <x:c r="G105" s="23"/>
      <x:c r="H105" s="23"/>
      <x:c r="I105" s="23"/>
      <x:c r="J105" s="23"/>
      <x:c r="K105" s="25" t="str">
        <x:f>IF(LEN(A105&amp;"")=0,IF(COUNTA(A105,B105,C105,D105,E105,F105,G105,H105,I105,J105)=0,"","Enter Opening ID"),IF(COUNTIFS('Opening Schedule'!$A$8:$A$107,A105)&lt;&gt;1,"Duplicate Opening ID",IF(OR(LEN(B105&amp;"")=0,LEN(C105&amp;"")=0,LEN(D105&amp;"")=0,LEN(E105&amp;"")=0,LEN(F105&amp;"")=0,LEN(G105&amp;"")=0,LEN(H105&amp;"")=0,LEN(I105&amp;"")=0,LEN(J105&amp;"")=0),"Complete opening fields",IF(OR(NOT(ISNUMBER(E105)),E105&lt;=0,MOD(E105,1)&lt;&gt;0),"Quantity must be a positive integer",IF(F105&lt;&gt;"each","Use each count unit","Recorded")))))</x:f>
      </x:c>
    </x:row>
    <x:row r="106" ht="28" customHeight="1">
      <x:c r="A106" s="23"/>
      <x:c r="B106" s="23"/>
      <x:c r="C106" s="22"/>
      <x:c r="D106" s="23"/>
      <x:c r="E106" s="24"/>
      <x:c r="F106" s="22"/>
      <x:c r="G106" s="23"/>
      <x:c r="H106" s="23"/>
      <x:c r="I106" s="23"/>
      <x:c r="J106" s="23"/>
      <x:c r="K106" s="25" t="str">
        <x:f>IF(LEN(A106&amp;"")=0,IF(COUNTA(A106,B106,C106,D106,E106,F106,G106,H106,I106,J106)=0,"","Enter Opening ID"),IF(COUNTIFS('Opening Schedule'!$A$8:$A$107,A106)&lt;&gt;1,"Duplicate Opening ID",IF(OR(LEN(B106&amp;"")=0,LEN(C106&amp;"")=0,LEN(D106&amp;"")=0,LEN(E106&amp;"")=0,LEN(F106&amp;"")=0,LEN(G106&amp;"")=0,LEN(H106&amp;"")=0,LEN(I106&amp;"")=0,LEN(J106&amp;"")=0),"Complete opening fields",IF(OR(NOT(ISNUMBER(E106)),E106&lt;=0,MOD(E106,1)&lt;&gt;0),"Quantity must be a positive integer",IF(F106&lt;&gt;"each","Use each count unit","Recorded")))))</x:f>
      </x:c>
    </x:row>
    <x:row r="107" ht="28" customHeight="1">
      <x:c r="A107" s="23"/>
      <x:c r="B107" s="23"/>
      <x:c r="C107" s="22"/>
      <x:c r="D107" s="23"/>
      <x:c r="E107" s="24"/>
      <x:c r="F107" s="22"/>
      <x:c r="G107" s="23"/>
      <x:c r="H107" s="23"/>
      <x:c r="I107" s="23"/>
      <x:c r="J107" s="23"/>
      <x:c r="K107" s="25" t="str">
        <x:f>IF(LEN(A107&amp;"")=0,IF(COUNTA(A107,B107,C107,D107,E107,F107,G107,H107,I107,J107)=0,"","Enter Opening ID"),IF(COUNTIFS('Opening Schedule'!$A$8:$A$107,A107)&lt;&gt;1,"Duplicate Opening ID",IF(OR(LEN(B107&amp;"")=0,LEN(C107&amp;"")=0,LEN(D107&amp;"")=0,LEN(E107&amp;"")=0,LEN(F107&amp;"")=0,LEN(G107&amp;"")=0,LEN(H107&amp;"")=0,LEN(I107&amp;"")=0,LEN(J107&amp;"")=0),"Complete opening fields",IF(OR(NOT(ISNUMBER(E107)),E107&lt;=0,MOD(E107,1)&lt;&gt;0),"Quantity must be a positive integer",IF(F107&lt;&gt;"each","Use each count unit","Recorded")))))</x:f>
      </x:c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</x:row>
    <x:row r="116">
      <x:c r="A116" s="5" t="str">
        <x:v>Configuration and interfaces</x:v>
      </x:c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</x:row>
    <x:row r="117" ht="47" customHeight="1">
      <x:c r="A117" s="17" t="str">
        <x:v>Opening ID</x:v>
      </x:c>
      <x:c r="B117" s="18" t="str">
        <x:v>Drawing revision</x:v>
      </x:c>
      <x:c r="C117" s="18" t="str">
        <x:v>Leaf / panel layout</x:v>
      </x:c>
      <x:c r="D117" s="18" t="str">
        <x:v>Handing / viewpoint</x:v>
      </x:c>
      <x:c r="E117" s="18" t="str">
        <x:v>Frame finish / sample</x:v>
      </x:c>
      <x:c r="F117" s="18" t="str">
        <x:v>Glass configuration reference</x:v>
      </x:c>
      <x:c r="G117" s="18" t="str">
        <x:v>Hardware specification reference</x:v>
      </x:c>
      <x:c r="H117" s="18" t="str">
        <x:v>Threshold / sill detail</x:v>
      </x:c>
      <x:c r="I117" s="18" t="str">
        <x:v>Interface owner</x:v>
      </x:c>
      <x:c r="J117" s="19" t="str">
        <x:v>Record state</x:v>
      </x:c>
      <x:c r="K117" s="1"/>
    </x:row>
    <x:row r="118" ht="28" customHeight="1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5" t="str">
        <x:f>IF(LEN(A118&amp;"")=0,IF(COUNTA(A118,B118,C118,D118,E118,F118,G118,H118,I118)=0,"","Enter Opening ID"),IF(COUNTIFS('Opening Schedule'!$A$118:$A$217,A118)&lt;&gt;1,"Duplicate configuration",IF(OR(LEN(B118&amp;"")=0,LEN(C118&amp;"")=0,LEN(D118&amp;"")=0,LEN(E118&amp;"")=0,LEN(F118&amp;"")=0,LEN(G118&amp;"")=0,LEN(H118&amp;"")=0,LEN(I118&amp;"")=0),"Complete configuration fields",IF(COUNTIFS('Opening Schedule'!$A$8:$A$107,A118)&lt;&gt;1,"Missing or duplicate Opening ID",IF(INDEX('Opening Schedule'!$G$8:$G$107,MATCH(A118,'Opening Schedule'!$A$8:$A$107,0))&lt;&gt;B118,"Revision mismatch",IF(INDEX('Opening Schedule'!$K$8:$K$107,MATCH(A118,'Opening Schedule'!$A$8:$A$107,0))&lt;&gt;"Recorded","Opening record incomplete","Linked"))))))</x:f>
      </x:c>
      <x:c r="K118" s="1"/>
    </x:row>
    <x:row r="119" ht="28" customHeight="1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5" t="str">
        <x:f>IF(LEN(A119&amp;"")=0,IF(COUNTA(A119,B119,C119,D119,E119,F119,G119,H119,I119)=0,"","Enter Opening ID"),IF(COUNTIFS('Opening Schedule'!$A$118:$A$217,A119)&lt;&gt;1,"Duplicate configuration",IF(OR(LEN(B119&amp;"")=0,LEN(C119&amp;"")=0,LEN(D119&amp;"")=0,LEN(E119&amp;"")=0,LEN(F119&amp;"")=0,LEN(G119&amp;"")=0,LEN(H119&amp;"")=0,LEN(I119&amp;"")=0),"Complete configuration fields",IF(COUNTIFS('Opening Schedule'!$A$8:$A$107,A119)&lt;&gt;1,"Missing or duplicate Opening ID",IF(INDEX('Opening Schedule'!$G$8:$G$107,MATCH(A119,'Opening Schedule'!$A$8:$A$107,0))&lt;&gt;B119,"Revision mismatch",IF(INDEX('Opening Schedule'!$K$8:$K$107,MATCH(A119,'Opening Schedule'!$A$8:$A$107,0))&lt;&gt;"Recorded","Opening record incomplete","Linked"))))))</x:f>
      </x:c>
      <x:c r="K119" s="1"/>
    </x:row>
    <x:row r="120" ht="28" customHeight="1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5" t="str">
        <x:f>IF(LEN(A120&amp;"")=0,IF(COUNTA(A120,B120,C120,D120,E120,F120,G120,H120,I120)=0,"","Enter Opening ID"),IF(COUNTIFS('Opening Schedule'!$A$118:$A$217,A120)&lt;&gt;1,"Duplicate configuration",IF(OR(LEN(B120&amp;"")=0,LEN(C120&amp;"")=0,LEN(D120&amp;"")=0,LEN(E120&amp;"")=0,LEN(F120&amp;"")=0,LEN(G120&amp;"")=0,LEN(H120&amp;"")=0,LEN(I120&amp;"")=0),"Complete configuration fields",IF(COUNTIFS('Opening Schedule'!$A$8:$A$107,A120)&lt;&gt;1,"Missing or duplicate Opening ID",IF(INDEX('Opening Schedule'!$G$8:$G$107,MATCH(A120,'Opening Schedule'!$A$8:$A$107,0))&lt;&gt;B120,"Revision mismatch",IF(INDEX('Opening Schedule'!$K$8:$K$107,MATCH(A120,'Opening Schedule'!$A$8:$A$107,0))&lt;&gt;"Recorded","Opening record incomplete","Linked"))))))</x:f>
      </x:c>
      <x:c r="K120" s="1"/>
    </x:row>
    <x:row r="121" ht="28" customHeight="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5" t="str">
        <x:f>IF(LEN(A121&amp;"")=0,IF(COUNTA(A121,B121,C121,D121,E121,F121,G121,H121,I121)=0,"","Enter Opening ID"),IF(COUNTIFS('Opening Schedule'!$A$118:$A$217,A121)&lt;&gt;1,"Duplicate configuration",IF(OR(LEN(B121&amp;"")=0,LEN(C121&amp;"")=0,LEN(D121&amp;"")=0,LEN(E121&amp;"")=0,LEN(F121&amp;"")=0,LEN(G121&amp;"")=0,LEN(H121&amp;"")=0,LEN(I121&amp;"")=0),"Complete configuration fields",IF(COUNTIFS('Opening Schedule'!$A$8:$A$107,A121)&lt;&gt;1,"Missing or duplicate Opening ID",IF(INDEX('Opening Schedule'!$G$8:$G$107,MATCH(A121,'Opening Schedule'!$A$8:$A$107,0))&lt;&gt;B121,"Revision mismatch",IF(INDEX('Opening Schedule'!$K$8:$K$107,MATCH(A121,'Opening Schedule'!$A$8:$A$107,0))&lt;&gt;"Recorded","Opening record incomplete","Linked"))))))</x:f>
      </x:c>
      <x:c r="K121" s="1"/>
    </x:row>
    <x:row r="122" ht="28" customHeight="1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5" t="str">
        <x:f>IF(LEN(A122&amp;"")=0,IF(COUNTA(A122,B122,C122,D122,E122,F122,G122,H122,I122)=0,"","Enter Opening ID"),IF(COUNTIFS('Opening Schedule'!$A$118:$A$217,A122)&lt;&gt;1,"Duplicate configuration",IF(OR(LEN(B122&amp;"")=0,LEN(C122&amp;"")=0,LEN(D122&amp;"")=0,LEN(E122&amp;"")=0,LEN(F122&amp;"")=0,LEN(G122&amp;"")=0,LEN(H122&amp;"")=0,LEN(I122&amp;"")=0),"Complete configuration fields",IF(COUNTIFS('Opening Schedule'!$A$8:$A$107,A122)&lt;&gt;1,"Missing or duplicate Opening ID",IF(INDEX('Opening Schedule'!$G$8:$G$107,MATCH(A122,'Opening Schedule'!$A$8:$A$107,0))&lt;&gt;B122,"Revision mismatch",IF(INDEX('Opening Schedule'!$K$8:$K$107,MATCH(A122,'Opening Schedule'!$A$8:$A$107,0))&lt;&gt;"Recorded","Opening record incomplete","Linked"))))))</x:f>
      </x:c>
      <x:c r="K122" s="1"/>
    </x:row>
    <x:row r="123" ht="28" customHeight="1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5" t="str">
        <x:f>IF(LEN(A123&amp;"")=0,IF(COUNTA(A123,B123,C123,D123,E123,F123,G123,H123,I123)=0,"","Enter Opening ID"),IF(COUNTIFS('Opening Schedule'!$A$118:$A$217,A123)&lt;&gt;1,"Duplicate configuration",IF(OR(LEN(B123&amp;"")=0,LEN(C123&amp;"")=0,LEN(D123&amp;"")=0,LEN(E123&amp;"")=0,LEN(F123&amp;"")=0,LEN(G123&amp;"")=0,LEN(H123&amp;"")=0,LEN(I123&amp;"")=0),"Complete configuration fields",IF(COUNTIFS('Opening Schedule'!$A$8:$A$107,A123)&lt;&gt;1,"Missing or duplicate Opening ID",IF(INDEX('Opening Schedule'!$G$8:$G$107,MATCH(A123,'Opening Schedule'!$A$8:$A$107,0))&lt;&gt;B123,"Revision mismatch",IF(INDEX('Opening Schedule'!$K$8:$K$107,MATCH(A123,'Opening Schedule'!$A$8:$A$107,0))&lt;&gt;"Recorded","Opening record incomplete","Linked"))))))</x:f>
      </x:c>
      <x:c r="K123" s="1"/>
    </x:row>
    <x:row r="124" ht="28" customHeight="1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5" t="str">
        <x:f>IF(LEN(A124&amp;"")=0,IF(COUNTA(A124,B124,C124,D124,E124,F124,G124,H124,I124)=0,"","Enter Opening ID"),IF(COUNTIFS('Opening Schedule'!$A$118:$A$217,A124)&lt;&gt;1,"Duplicate configuration",IF(OR(LEN(B124&amp;"")=0,LEN(C124&amp;"")=0,LEN(D124&amp;"")=0,LEN(E124&amp;"")=0,LEN(F124&amp;"")=0,LEN(G124&amp;"")=0,LEN(H124&amp;"")=0,LEN(I124&amp;"")=0),"Complete configuration fields",IF(COUNTIFS('Opening Schedule'!$A$8:$A$107,A124)&lt;&gt;1,"Missing or duplicate Opening ID",IF(INDEX('Opening Schedule'!$G$8:$G$107,MATCH(A124,'Opening Schedule'!$A$8:$A$107,0))&lt;&gt;B124,"Revision mismatch",IF(INDEX('Opening Schedule'!$K$8:$K$107,MATCH(A124,'Opening Schedule'!$A$8:$A$107,0))&lt;&gt;"Recorded","Opening record incomplete","Linked"))))))</x:f>
      </x:c>
      <x:c r="K124" s="1"/>
    </x:row>
    <x:row r="125" ht="28" customHeight="1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5" t="str">
        <x:f>IF(LEN(A125&amp;"")=0,IF(COUNTA(A125,B125,C125,D125,E125,F125,G125,H125,I125)=0,"","Enter Opening ID"),IF(COUNTIFS('Opening Schedule'!$A$118:$A$217,A125)&lt;&gt;1,"Duplicate configuration",IF(OR(LEN(B125&amp;"")=0,LEN(C125&amp;"")=0,LEN(D125&amp;"")=0,LEN(E125&amp;"")=0,LEN(F125&amp;"")=0,LEN(G125&amp;"")=0,LEN(H125&amp;"")=0,LEN(I125&amp;"")=0),"Complete configuration fields",IF(COUNTIFS('Opening Schedule'!$A$8:$A$107,A125)&lt;&gt;1,"Missing or duplicate Opening ID",IF(INDEX('Opening Schedule'!$G$8:$G$107,MATCH(A125,'Opening Schedule'!$A$8:$A$107,0))&lt;&gt;B125,"Revision mismatch",IF(INDEX('Opening Schedule'!$K$8:$K$107,MATCH(A125,'Opening Schedule'!$A$8:$A$107,0))&lt;&gt;"Recorded","Opening record incomplete","Linked"))))))</x:f>
      </x:c>
      <x:c r="K125" s="1"/>
    </x:row>
    <x:row r="126" ht="28" customHeight="1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5" t="str">
        <x:f>IF(LEN(A126&amp;"")=0,IF(COUNTA(A126,B126,C126,D126,E126,F126,G126,H126,I126)=0,"","Enter Opening ID"),IF(COUNTIFS('Opening Schedule'!$A$118:$A$217,A126)&lt;&gt;1,"Duplicate configuration",IF(OR(LEN(B126&amp;"")=0,LEN(C126&amp;"")=0,LEN(D126&amp;"")=0,LEN(E126&amp;"")=0,LEN(F126&amp;"")=0,LEN(G126&amp;"")=0,LEN(H126&amp;"")=0,LEN(I126&amp;"")=0),"Complete configuration fields",IF(COUNTIFS('Opening Schedule'!$A$8:$A$107,A126)&lt;&gt;1,"Missing or duplicate Opening ID",IF(INDEX('Opening Schedule'!$G$8:$G$107,MATCH(A126,'Opening Schedule'!$A$8:$A$107,0))&lt;&gt;B126,"Revision mismatch",IF(INDEX('Opening Schedule'!$K$8:$K$107,MATCH(A126,'Opening Schedule'!$A$8:$A$107,0))&lt;&gt;"Recorded","Opening record incomplete","Linked"))))))</x:f>
      </x:c>
      <x:c r="K126" s="1"/>
    </x:row>
    <x:row r="127" ht="28" customHeight="1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5" t="str">
        <x:f>IF(LEN(A127&amp;"")=0,IF(COUNTA(A127,B127,C127,D127,E127,F127,G127,H127,I127)=0,"","Enter Opening ID"),IF(COUNTIFS('Opening Schedule'!$A$118:$A$217,A127)&lt;&gt;1,"Duplicate configuration",IF(OR(LEN(B127&amp;"")=0,LEN(C127&amp;"")=0,LEN(D127&amp;"")=0,LEN(E127&amp;"")=0,LEN(F127&amp;"")=0,LEN(G127&amp;"")=0,LEN(H127&amp;"")=0,LEN(I127&amp;"")=0),"Complete configuration fields",IF(COUNTIFS('Opening Schedule'!$A$8:$A$107,A127)&lt;&gt;1,"Missing or duplicate Opening ID",IF(INDEX('Opening Schedule'!$G$8:$G$107,MATCH(A127,'Opening Schedule'!$A$8:$A$107,0))&lt;&gt;B127,"Revision mismatch",IF(INDEX('Opening Schedule'!$K$8:$K$107,MATCH(A127,'Opening Schedule'!$A$8:$A$107,0))&lt;&gt;"Recorded","Opening record incomplete","Linked"))))))</x:f>
      </x:c>
      <x:c r="K127" s="1"/>
    </x:row>
    <x:row r="128" ht="28" customHeight="1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5" t="str">
        <x:f>IF(LEN(A128&amp;"")=0,IF(COUNTA(A128,B128,C128,D128,E128,F128,G128,H128,I128)=0,"","Enter Opening ID"),IF(COUNTIFS('Opening Schedule'!$A$118:$A$217,A128)&lt;&gt;1,"Duplicate configuration",IF(OR(LEN(B128&amp;"")=0,LEN(C128&amp;"")=0,LEN(D128&amp;"")=0,LEN(E128&amp;"")=0,LEN(F128&amp;"")=0,LEN(G128&amp;"")=0,LEN(H128&amp;"")=0,LEN(I128&amp;"")=0),"Complete configuration fields",IF(COUNTIFS('Opening Schedule'!$A$8:$A$107,A128)&lt;&gt;1,"Missing or duplicate Opening ID",IF(INDEX('Opening Schedule'!$G$8:$G$107,MATCH(A128,'Opening Schedule'!$A$8:$A$107,0))&lt;&gt;B128,"Revision mismatch",IF(INDEX('Opening Schedule'!$K$8:$K$107,MATCH(A128,'Opening Schedule'!$A$8:$A$107,0))&lt;&gt;"Recorded","Opening record incomplete","Linked"))))))</x:f>
      </x:c>
      <x:c r="K128" s="1"/>
    </x:row>
    <x:row r="129" ht="28" customHeight="1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5" t="str">
        <x:f>IF(LEN(A129&amp;"")=0,IF(COUNTA(A129,B129,C129,D129,E129,F129,G129,H129,I129)=0,"","Enter Opening ID"),IF(COUNTIFS('Opening Schedule'!$A$118:$A$217,A129)&lt;&gt;1,"Duplicate configuration",IF(OR(LEN(B129&amp;"")=0,LEN(C129&amp;"")=0,LEN(D129&amp;"")=0,LEN(E129&amp;"")=0,LEN(F129&amp;"")=0,LEN(G129&amp;"")=0,LEN(H129&amp;"")=0,LEN(I129&amp;"")=0),"Complete configuration fields",IF(COUNTIFS('Opening Schedule'!$A$8:$A$107,A129)&lt;&gt;1,"Missing or duplicate Opening ID",IF(INDEX('Opening Schedule'!$G$8:$G$107,MATCH(A129,'Opening Schedule'!$A$8:$A$107,0))&lt;&gt;B129,"Revision mismatch",IF(INDEX('Opening Schedule'!$K$8:$K$107,MATCH(A129,'Opening Schedule'!$A$8:$A$107,0))&lt;&gt;"Recorded","Opening record incomplete","Linked"))))))</x:f>
      </x:c>
      <x:c r="K129" s="1"/>
    </x:row>
    <x:row r="130" ht="28" customHeight="1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5" t="str">
        <x:f>IF(LEN(A130&amp;"")=0,IF(COUNTA(A130,B130,C130,D130,E130,F130,G130,H130,I130)=0,"","Enter Opening ID"),IF(COUNTIFS('Opening Schedule'!$A$118:$A$217,A130)&lt;&gt;1,"Duplicate configuration",IF(OR(LEN(B130&amp;"")=0,LEN(C130&amp;"")=0,LEN(D130&amp;"")=0,LEN(E130&amp;"")=0,LEN(F130&amp;"")=0,LEN(G130&amp;"")=0,LEN(H130&amp;"")=0,LEN(I130&amp;"")=0),"Complete configuration fields",IF(COUNTIFS('Opening Schedule'!$A$8:$A$107,A130)&lt;&gt;1,"Missing or duplicate Opening ID",IF(INDEX('Opening Schedule'!$G$8:$G$107,MATCH(A130,'Opening Schedule'!$A$8:$A$107,0))&lt;&gt;B130,"Revision mismatch",IF(INDEX('Opening Schedule'!$K$8:$K$107,MATCH(A130,'Opening Schedule'!$A$8:$A$107,0))&lt;&gt;"Recorded","Opening record incomplete","Linked"))))))</x:f>
      </x:c>
      <x:c r="K130" s="1"/>
    </x:row>
    <x:row r="131" ht="28" customHeight="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5" t="str">
        <x:f>IF(LEN(A131&amp;"")=0,IF(COUNTA(A131,B131,C131,D131,E131,F131,G131,H131,I131)=0,"","Enter Opening ID"),IF(COUNTIFS('Opening Schedule'!$A$118:$A$217,A131)&lt;&gt;1,"Duplicate configuration",IF(OR(LEN(B131&amp;"")=0,LEN(C131&amp;"")=0,LEN(D131&amp;"")=0,LEN(E131&amp;"")=0,LEN(F131&amp;"")=0,LEN(G131&amp;"")=0,LEN(H131&amp;"")=0,LEN(I131&amp;"")=0),"Complete configuration fields",IF(COUNTIFS('Opening Schedule'!$A$8:$A$107,A131)&lt;&gt;1,"Missing or duplicate Opening ID",IF(INDEX('Opening Schedule'!$G$8:$G$107,MATCH(A131,'Opening Schedule'!$A$8:$A$107,0))&lt;&gt;B131,"Revision mismatch",IF(INDEX('Opening Schedule'!$K$8:$K$107,MATCH(A131,'Opening Schedule'!$A$8:$A$107,0))&lt;&gt;"Recorded","Opening record incomplete","Linked"))))))</x:f>
      </x:c>
      <x:c r="K131" s="1"/>
    </x:row>
    <x:row r="132" ht="28" customHeight="1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5" t="str">
        <x:f>IF(LEN(A132&amp;"")=0,IF(COUNTA(A132,B132,C132,D132,E132,F132,G132,H132,I132)=0,"","Enter Opening ID"),IF(COUNTIFS('Opening Schedule'!$A$118:$A$217,A132)&lt;&gt;1,"Duplicate configuration",IF(OR(LEN(B132&amp;"")=0,LEN(C132&amp;"")=0,LEN(D132&amp;"")=0,LEN(E132&amp;"")=0,LEN(F132&amp;"")=0,LEN(G132&amp;"")=0,LEN(H132&amp;"")=0,LEN(I132&amp;"")=0),"Complete configuration fields",IF(COUNTIFS('Opening Schedule'!$A$8:$A$107,A132)&lt;&gt;1,"Missing or duplicate Opening ID",IF(INDEX('Opening Schedule'!$G$8:$G$107,MATCH(A132,'Opening Schedule'!$A$8:$A$107,0))&lt;&gt;B132,"Revision mismatch",IF(INDEX('Opening Schedule'!$K$8:$K$107,MATCH(A132,'Opening Schedule'!$A$8:$A$107,0))&lt;&gt;"Recorded","Opening record incomplete","Linked"))))))</x:f>
      </x:c>
      <x:c r="K132" s="1"/>
    </x:row>
    <x:row r="133" ht="28" customHeight="1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5" t="str">
        <x:f>IF(LEN(A133&amp;"")=0,IF(COUNTA(A133,B133,C133,D133,E133,F133,G133,H133,I133)=0,"","Enter Opening ID"),IF(COUNTIFS('Opening Schedule'!$A$118:$A$217,A133)&lt;&gt;1,"Duplicate configuration",IF(OR(LEN(B133&amp;"")=0,LEN(C133&amp;"")=0,LEN(D133&amp;"")=0,LEN(E133&amp;"")=0,LEN(F133&amp;"")=0,LEN(G133&amp;"")=0,LEN(H133&amp;"")=0,LEN(I133&amp;"")=0),"Complete configuration fields",IF(COUNTIFS('Opening Schedule'!$A$8:$A$107,A133)&lt;&gt;1,"Missing or duplicate Opening ID",IF(INDEX('Opening Schedule'!$G$8:$G$107,MATCH(A133,'Opening Schedule'!$A$8:$A$107,0))&lt;&gt;B133,"Revision mismatch",IF(INDEX('Opening Schedule'!$K$8:$K$107,MATCH(A133,'Opening Schedule'!$A$8:$A$107,0))&lt;&gt;"Recorded","Opening record incomplete","Linked"))))))</x:f>
      </x:c>
      <x:c r="K133" s="1"/>
    </x:row>
    <x:row r="134" ht="28" customHeight="1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5" t="str">
        <x:f>IF(LEN(A134&amp;"")=0,IF(COUNTA(A134,B134,C134,D134,E134,F134,G134,H134,I134)=0,"","Enter Opening ID"),IF(COUNTIFS('Opening Schedule'!$A$118:$A$217,A134)&lt;&gt;1,"Duplicate configuration",IF(OR(LEN(B134&amp;"")=0,LEN(C134&amp;"")=0,LEN(D134&amp;"")=0,LEN(E134&amp;"")=0,LEN(F134&amp;"")=0,LEN(G134&amp;"")=0,LEN(H134&amp;"")=0,LEN(I134&amp;"")=0),"Complete configuration fields",IF(COUNTIFS('Opening Schedule'!$A$8:$A$107,A134)&lt;&gt;1,"Missing or duplicate Opening ID",IF(INDEX('Opening Schedule'!$G$8:$G$107,MATCH(A134,'Opening Schedule'!$A$8:$A$107,0))&lt;&gt;B134,"Revision mismatch",IF(INDEX('Opening Schedule'!$K$8:$K$107,MATCH(A134,'Opening Schedule'!$A$8:$A$107,0))&lt;&gt;"Recorded","Opening record incomplete","Linked"))))))</x:f>
      </x:c>
      <x:c r="K134" s="1"/>
    </x:row>
    <x:row r="135" ht="28" customHeight="1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5" t="str">
        <x:f>IF(LEN(A135&amp;"")=0,IF(COUNTA(A135,B135,C135,D135,E135,F135,G135,H135,I135)=0,"","Enter Opening ID"),IF(COUNTIFS('Opening Schedule'!$A$118:$A$217,A135)&lt;&gt;1,"Duplicate configuration",IF(OR(LEN(B135&amp;"")=0,LEN(C135&amp;"")=0,LEN(D135&amp;"")=0,LEN(E135&amp;"")=0,LEN(F135&amp;"")=0,LEN(G135&amp;"")=0,LEN(H135&amp;"")=0,LEN(I135&amp;"")=0),"Complete configuration fields",IF(COUNTIFS('Opening Schedule'!$A$8:$A$107,A135)&lt;&gt;1,"Missing or duplicate Opening ID",IF(INDEX('Opening Schedule'!$G$8:$G$107,MATCH(A135,'Opening Schedule'!$A$8:$A$107,0))&lt;&gt;B135,"Revision mismatch",IF(INDEX('Opening Schedule'!$K$8:$K$107,MATCH(A135,'Opening Schedule'!$A$8:$A$107,0))&lt;&gt;"Recorded","Opening record incomplete","Linked"))))))</x:f>
      </x:c>
      <x:c r="K135" s="1"/>
    </x:row>
    <x:row r="136" ht="28" customHeight="1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5" t="str">
        <x:f>IF(LEN(A136&amp;"")=0,IF(COUNTA(A136,B136,C136,D136,E136,F136,G136,H136,I136)=0,"","Enter Opening ID"),IF(COUNTIFS('Opening Schedule'!$A$118:$A$217,A136)&lt;&gt;1,"Duplicate configuration",IF(OR(LEN(B136&amp;"")=0,LEN(C136&amp;"")=0,LEN(D136&amp;"")=0,LEN(E136&amp;"")=0,LEN(F136&amp;"")=0,LEN(G136&amp;"")=0,LEN(H136&amp;"")=0,LEN(I136&amp;"")=0),"Complete configuration fields",IF(COUNTIFS('Opening Schedule'!$A$8:$A$107,A136)&lt;&gt;1,"Missing or duplicate Opening ID",IF(INDEX('Opening Schedule'!$G$8:$G$107,MATCH(A136,'Opening Schedule'!$A$8:$A$107,0))&lt;&gt;B136,"Revision mismatch",IF(INDEX('Opening Schedule'!$K$8:$K$107,MATCH(A136,'Opening Schedule'!$A$8:$A$107,0))&lt;&gt;"Recorded","Opening record incomplete","Linked"))))))</x:f>
      </x:c>
      <x:c r="K136" s="1"/>
    </x:row>
    <x:row r="137" ht="28" customHeight="1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5" t="str">
        <x:f>IF(LEN(A137&amp;"")=0,IF(COUNTA(A137,B137,C137,D137,E137,F137,G137,H137,I137)=0,"","Enter Opening ID"),IF(COUNTIFS('Opening Schedule'!$A$118:$A$217,A137)&lt;&gt;1,"Duplicate configuration",IF(OR(LEN(B137&amp;"")=0,LEN(C137&amp;"")=0,LEN(D137&amp;"")=0,LEN(E137&amp;"")=0,LEN(F137&amp;"")=0,LEN(G137&amp;"")=0,LEN(H137&amp;"")=0,LEN(I137&amp;"")=0),"Complete configuration fields",IF(COUNTIFS('Opening Schedule'!$A$8:$A$107,A137)&lt;&gt;1,"Missing or duplicate Opening ID",IF(INDEX('Opening Schedule'!$G$8:$G$107,MATCH(A137,'Opening Schedule'!$A$8:$A$107,0))&lt;&gt;B137,"Revision mismatch",IF(INDEX('Opening Schedule'!$K$8:$K$107,MATCH(A137,'Opening Schedule'!$A$8:$A$107,0))&lt;&gt;"Recorded","Opening record incomplete","Linked"))))))</x:f>
      </x:c>
      <x:c r="K137" s="1"/>
    </x:row>
    <x:row r="138" ht="28" customHeight="1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5" t="str">
        <x:f>IF(LEN(A138&amp;"")=0,IF(COUNTA(A138,B138,C138,D138,E138,F138,G138,H138,I138)=0,"","Enter Opening ID"),IF(COUNTIFS('Opening Schedule'!$A$118:$A$217,A138)&lt;&gt;1,"Duplicate configuration",IF(OR(LEN(B138&amp;"")=0,LEN(C138&amp;"")=0,LEN(D138&amp;"")=0,LEN(E138&amp;"")=0,LEN(F138&amp;"")=0,LEN(G138&amp;"")=0,LEN(H138&amp;"")=0,LEN(I138&amp;"")=0),"Complete configuration fields",IF(COUNTIFS('Opening Schedule'!$A$8:$A$107,A138)&lt;&gt;1,"Missing or duplicate Opening ID",IF(INDEX('Opening Schedule'!$G$8:$G$107,MATCH(A138,'Opening Schedule'!$A$8:$A$107,0))&lt;&gt;B138,"Revision mismatch",IF(INDEX('Opening Schedule'!$K$8:$K$107,MATCH(A138,'Opening Schedule'!$A$8:$A$107,0))&lt;&gt;"Recorded","Opening record incomplete","Linked"))))))</x:f>
      </x:c>
      <x:c r="K138" s="1"/>
    </x:row>
    <x:row r="139" ht="28" customHeight="1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5" t="str">
        <x:f>IF(LEN(A139&amp;"")=0,IF(COUNTA(A139,B139,C139,D139,E139,F139,G139,H139,I139)=0,"","Enter Opening ID"),IF(COUNTIFS('Opening Schedule'!$A$118:$A$217,A139)&lt;&gt;1,"Duplicate configuration",IF(OR(LEN(B139&amp;"")=0,LEN(C139&amp;"")=0,LEN(D139&amp;"")=0,LEN(E139&amp;"")=0,LEN(F139&amp;"")=0,LEN(G139&amp;"")=0,LEN(H139&amp;"")=0,LEN(I139&amp;"")=0),"Complete configuration fields",IF(COUNTIFS('Opening Schedule'!$A$8:$A$107,A139)&lt;&gt;1,"Missing or duplicate Opening ID",IF(INDEX('Opening Schedule'!$G$8:$G$107,MATCH(A139,'Opening Schedule'!$A$8:$A$107,0))&lt;&gt;B139,"Revision mismatch",IF(INDEX('Opening Schedule'!$K$8:$K$107,MATCH(A139,'Opening Schedule'!$A$8:$A$107,0))&lt;&gt;"Recorded","Opening record incomplete","Linked"))))))</x:f>
      </x:c>
      <x:c r="K139" s="1"/>
    </x:row>
    <x:row r="140" ht="28" customHeight="1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5" t="str">
        <x:f>IF(LEN(A140&amp;"")=0,IF(COUNTA(A140,B140,C140,D140,E140,F140,G140,H140,I140)=0,"","Enter Opening ID"),IF(COUNTIFS('Opening Schedule'!$A$118:$A$217,A140)&lt;&gt;1,"Duplicate configuration",IF(OR(LEN(B140&amp;"")=0,LEN(C140&amp;"")=0,LEN(D140&amp;"")=0,LEN(E140&amp;"")=0,LEN(F140&amp;"")=0,LEN(G140&amp;"")=0,LEN(H140&amp;"")=0,LEN(I140&amp;"")=0),"Complete configuration fields",IF(COUNTIFS('Opening Schedule'!$A$8:$A$107,A140)&lt;&gt;1,"Missing or duplicate Opening ID",IF(INDEX('Opening Schedule'!$G$8:$G$107,MATCH(A140,'Opening Schedule'!$A$8:$A$107,0))&lt;&gt;B140,"Revision mismatch",IF(INDEX('Opening Schedule'!$K$8:$K$107,MATCH(A140,'Opening Schedule'!$A$8:$A$107,0))&lt;&gt;"Recorded","Opening record incomplete","Linked"))))))</x:f>
      </x:c>
      <x:c r="K140" s="1"/>
    </x:row>
    <x:row r="141" ht="28" customHeight="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5" t="str">
        <x:f>IF(LEN(A141&amp;"")=0,IF(COUNTA(A141,B141,C141,D141,E141,F141,G141,H141,I141)=0,"","Enter Opening ID"),IF(COUNTIFS('Opening Schedule'!$A$118:$A$217,A141)&lt;&gt;1,"Duplicate configuration",IF(OR(LEN(B141&amp;"")=0,LEN(C141&amp;"")=0,LEN(D141&amp;"")=0,LEN(E141&amp;"")=0,LEN(F141&amp;"")=0,LEN(G141&amp;"")=0,LEN(H141&amp;"")=0,LEN(I141&amp;"")=0),"Complete configuration fields",IF(COUNTIFS('Opening Schedule'!$A$8:$A$107,A141)&lt;&gt;1,"Missing or duplicate Opening ID",IF(INDEX('Opening Schedule'!$G$8:$G$107,MATCH(A141,'Opening Schedule'!$A$8:$A$107,0))&lt;&gt;B141,"Revision mismatch",IF(INDEX('Opening Schedule'!$K$8:$K$107,MATCH(A141,'Opening Schedule'!$A$8:$A$107,0))&lt;&gt;"Recorded","Opening record incomplete","Linked"))))))</x:f>
      </x:c>
      <x:c r="K141" s="1"/>
    </x:row>
    <x:row r="142" ht="28" customHeight="1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5" t="str">
        <x:f>IF(LEN(A142&amp;"")=0,IF(COUNTA(A142,B142,C142,D142,E142,F142,G142,H142,I142)=0,"","Enter Opening ID"),IF(COUNTIFS('Opening Schedule'!$A$118:$A$217,A142)&lt;&gt;1,"Duplicate configuration",IF(OR(LEN(B142&amp;"")=0,LEN(C142&amp;"")=0,LEN(D142&amp;"")=0,LEN(E142&amp;"")=0,LEN(F142&amp;"")=0,LEN(G142&amp;"")=0,LEN(H142&amp;"")=0,LEN(I142&amp;"")=0),"Complete configuration fields",IF(COUNTIFS('Opening Schedule'!$A$8:$A$107,A142)&lt;&gt;1,"Missing or duplicate Opening ID",IF(INDEX('Opening Schedule'!$G$8:$G$107,MATCH(A142,'Opening Schedule'!$A$8:$A$107,0))&lt;&gt;B142,"Revision mismatch",IF(INDEX('Opening Schedule'!$K$8:$K$107,MATCH(A142,'Opening Schedule'!$A$8:$A$107,0))&lt;&gt;"Recorded","Opening record incomplete","Linked"))))))</x:f>
      </x:c>
      <x:c r="K142" s="1"/>
    </x:row>
    <x:row r="143" ht="28" customHeight="1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5" t="str">
        <x:f>IF(LEN(A143&amp;"")=0,IF(COUNTA(A143,B143,C143,D143,E143,F143,G143,H143,I143)=0,"","Enter Opening ID"),IF(COUNTIFS('Opening Schedule'!$A$118:$A$217,A143)&lt;&gt;1,"Duplicate configuration",IF(OR(LEN(B143&amp;"")=0,LEN(C143&amp;"")=0,LEN(D143&amp;"")=0,LEN(E143&amp;"")=0,LEN(F143&amp;"")=0,LEN(G143&amp;"")=0,LEN(H143&amp;"")=0,LEN(I143&amp;"")=0),"Complete configuration fields",IF(COUNTIFS('Opening Schedule'!$A$8:$A$107,A143)&lt;&gt;1,"Missing or duplicate Opening ID",IF(INDEX('Opening Schedule'!$G$8:$G$107,MATCH(A143,'Opening Schedule'!$A$8:$A$107,0))&lt;&gt;B143,"Revision mismatch",IF(INDEX('Opening Schedule'!$K$8:$K$107,MATCH(A143,'Opening Schedule'!$A$8:$A$107,0))&lt;&gt;"Recorded","Opening record incomplete","Linked"))))))</x:f>
      </x:c>
      <x:c r="K143" s="1"/>
    </x:row>
    <x:row r="144" ht="28" customHeight="1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5" t="str">
        <x:f>IF(LEN(A144&amp;"")=0,IF(COUNTA(A144,B144,C144,D144,E144,F144,G144,H144,I144)=0,"","Enter Opening ID"),IF(COUNTIFS('Opening Schedule'!$A$118:$A$217,A144)&lt;&gt;1,"Duplicate configuration",IF(OR(LEN(B144&amp;"")=0,LEN(C144&amp;"")=0,LEN(D144&amp;"")=0,LEN(E144&amp;"")=0,LEN(F144&amp;"")=0,LEN(G144&amp;"")=0,LEN(H144&amp;"")=0,LEN(I144&amp;"")=0),"Complete configuration fields",IF(COUNTIFS('Opening Schedule'!$A$8:$A$107,A144)&lt;&gt;1,"Missing or duplicate Opening ID",IF(INDEX('Opening Schedule'!$G$8:$G$107,MATCH(A144,'Opening Schedule'!$A$8:$A$107,0))&lt;&gt;B144,"Revision mismatch",IF(INDEX('Opening Schedule'!$K$8:$K$107,MATCH(A144,'Opening Schedule'!$A$8:$A$107,0))&lt;&gt;"Recorded","Opening record incomplete","Linked"))))))</x:f>
      </x:c>
      <x:c r="K144" s="1"/>
    </x:row>
    <x:row r="145" ht="28" customHeight="1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5" t="str">
        <x:f>IF(LEN(A145&amp;"")=0,IF(COUNTA(A145,B145,C145,D145,E145,F145,G145,H145,I145)=0,"","Enter Opening ID"),IF(COUNTIFS('Opening Schedule'!$A$118:$A$217,A145)&lt;&gt;1,"Duplicate configuration",IF(OR(LEN(B145&amp;"")=0,LEN(C145&amp;"")=0,LEN(D145&amp;"")=0,LEN(E145&amp;"")=0,LEN(F145&amp;"")=0,LEN(G145&amp;"")=0,LEN(H145&amp;"")=0,LEN(I145&amp;"")=0),"Complete configuration fields",IF(COUNTIFS('Opening Schedule'!$A$8:$A$107,A145)&lt;&gt;1,"Missing or duplicate Opening ID",IF(INDEX('Opening Schedule'!$G$8:$G$107,MATCH(A145,'Opening Schedule'!$A$8:$A$107,0))&lt;&gt;B145,"Revision mismatch",IF(INDEX('Opening Schedule'!$K$8:$K$107,MATCH(A145,'Opening Schedule'!$A$8:$A$107,0))&lt;&gt;"Recorded","Opening record incomplete","Linked"))))))</x:f>
      </x:c>
      <x:c r="K145" s="1"/>
    </x:row>
    <x:row r="146" ht="28" customHeight="1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5" t="str">
        <x:f>IF(LEN(A146&amp;"")=0,IF(COUNTA(A146,B146,C146,D146,E146,F146,G146,H146,I146)=0,"","Enter Opening ID"),IF(COUNTIFS('Opening Schedule'!$A$118:$A$217,A146)&lt;&gt;1,"Duplicate configuration",IF(OR(LEN(B146&amp;"")=0,LEN(C146&amp;"")=0,LEN(D146&amp;"")=0,LEN(E146&amp;"")=0,LEN(F146&amp;"")=0,LEN(G146&amp;"")=0,LEN(H146&amp;"")=0,LEN(I146&amp;"")=0),"Complete configuration fields",IF(COUNTIFS('Opening Schedule'!$A$8:$A$107,A146)&lt;&gt;1,"Missing or duplicate Opening ID",IF(INDEX('Opening Schedule'!$G$8:$G$107,MATCH(A146,'Opening Schedule'!$A$8:$A$107,0))&lt;&gt;B146,"Revision mismatch",IF(INDEX('Opening Schedule'!$K$8:$K$107,MATCH(A146,'Opening Schedule'!$A$8:$A$107,0))&lt;&gt;"Recorded","Opening record incomplete","Linked"))))))</x:f>
      </x:c>
      <x:c r="K146" s="1"/>
    </x:row>
    <x:row r="147" ht="28" customHeight="1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5" t="str">
        <x:f>IF(LEN(A147&amp;"")=0,IF(COUNTA(A147,B147,C147,D147,E147,F147,G147,H147,I147)=0,"","Enter Opening ID"),IF(COUNTIFS('Opening Schedule'!$A$118:$A$217,A147)&lt;&gt;1,"Duplicate configuration",IF(OR(LEN(B147&amp;"")=0,LEN(C147&amp;"")=0,LEN(D147&amp;"")=0,LEN(E147&amp;"")=0,LEN(F147&amp;"")=0,LEN(G147&amp;"")=0,LEN(H147&amp;"")=0,LEN(I147&amp;"")=0),"Complete configuration fields",IF(COUNTIFS('Opening Schedule'!$A$8:$A$107,A147)&lt;&gt;1,"Missing or duplicate Opening ID",IF(INDEX('Opening Schedule'!$G$8:$G$107,MATCH(A147,'Opening Schedule'!$A$8:$A$107,0))&lt;&gt;B147,"Revision mismatch",IF(INDEX('Opening Schedule'!$K$8:$K$107,MATCH(A147,'Opening Schedule'!$A$8:$A$107,0))&lt;&gt;"Recorded","Opening record incomplete","Linked"))))))</x:f>
      </x:c>
      <x:c r="K147" s="1"/>
    </x:row>
    <x:row r="148" ht="28" customHeight="1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5" t="str">
        <x:f>IF(LEN(A148&amp;"")=0,IF(COUNTA(A148,B148,C148,D148,E148,F148,G148,H148,I148)=0,"","Enter Opening ID"),IF(COUNTIFS('Opening Schedule'!$A$118:$A$217,A148)&lt;&gt;1,"Duplicate configuration",IF(OR(LEN(B148&amp;"")=0,LEN(C148&amp;"")=0,LEN(D148&amp;"")=0,LEN(E148&amp;"")=0,LEN(F148&amp;"")=0,LEN(G148&amp;"")=0,LEN(H148&amp;"")=0,LEN(I148&amp;"")=0),"Complete configuration fields",IF(COUNTIFS('Opening Schedule'!$A$8:$A$107,A148)&lt;&gt;1,"Missing or duplicate Opening ID",IF(INDEX('Opening Schedule'!$G$8:$G$107,MATCH(A148,'Opening Schedule'!$A$8:$A$107,0))&lt;&gt;B148,"Revision mismatch",IF(INDEX('Opening Schedule'!$K$8:$K$107,MATCH(A148,'Opening Schedule'!$A$8:$A$107,0))&lt;&gt;"Recorded","Opening record incomplete","Linked"))))))</x:f>
      </x:c>
      <x:c r="K148" s="1"/>
    </x:row>
    <x:row r="149" ht="28" customHeight="1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5" t="str">
        <x:f>IF(LEN(A149&amp;"")=0,IF(COUNTA(A149,B149,C149,D149,E149,F149,G149,H149,I149)=0,"","Enter Opening ID"),IF(COUNTIFS('Opening Schedule'!$A$118:$A$217,A149)&lt;&gt;1,"Duplicate configuration",IF(OR(LEN(B149&amp;"")=0,LEN(C149&amp;"")=0,LEN(D149&amp;"")=0,LEN(E149&amp;"")=0,LEN(F149&amp;"")=0,LEN(G149&amp;"")=0,LEN(H149&amp;"")=0,LEN(I149&amp;"")=0),"Complete configuration fields",IF(COUNTIFS('Opening Schedule'!$A$8:$A$107,A149)&lt;&gt;1,"Missing or duplicate Opening ID",IF(INDEX('Opening Schedule'!$G$8:$G$107,MATCH(A149,'Opening Schedule'!$A$8:$A$107,0))&lt;&gt;B149,"Revision mismatch",IF(INDEX('Opening Schedule'!$K$8:$K$107,MATCH(A149,'Opening Schedule'!$A$8:$A$107,0))&lt;&gt;"Recorded","Opening record incomplete","Linked"))))))</x:f>
      </x:c>
      <x:c r="K149" s="1"/>
    </x:row>
    <x:row r="150" ht="28" customHeight="1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5" t="str">
        <x:f>IF(LEN(A150&amp;"")=0,IF(COUNTA(A150,B150,C150,D150,E150,F150,G150,H150,I150)=0,"","Enter Opening ID"),IF(COUNTIFS('Opening Schedule'!$A$118:$A$217,A150)&lt;&gt;1,"Duplicate configuration",IF(OR(LEN(B150&amp;"")=0,LEN(C150&amp;"")=0,LEN(D150&amp;"")=0,LEN(E150&amp;"")=0,LEN(F150&amp;"")=0,LEN(G150&amp;"")=0,LEN(H150&amp;"")=0,LEN(I150&amp;"")=0),"Complete configuration fields",IF(COUNTIFS('Opening Schedule'!$A$8:$A$107,A150)&lt;&gt;1,"Missing or duplicate Opening ID",IF(INDEX('Opening Schedule'!$G$8:$G$107,MATCH(A150,'Opening Schedule'!$A$8:$A$107,0))&lt;&gt;B150,"Revision mismatch",IF(INDEX('Opening Schedule'!$K$8:$K$107,MATCH(A150,'Opening Schedule'!$A$8:$A$107,0))&lt;&gt;"Recorded","Opening record incomplete","Linked"))))))</x:f>
      </x:c>
      <x:c r="K150" s="1"/>
    </x:row>
    <x:row r="151" ht="28" customHeight="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5" t="str">
        <x:f>IF(LEN(A151&amp;"")=0,IF(COUNTA(A151,B151,C151,D151,E151,F151,G151,H151,I151)=0,"","Enter Opening ID"),IF(COUNTIFS('Opening Schedule'!$A$118:$A$217,A151)&lt;&gt;1,"Duplicate configuration",IF(OR(LEN(B151&amp;"")=0,LEN(C151&amp;"")=0,LEN(D151&amp;"")=0,LEN(E151&amp;"")=0,LEN(F151&amp;"")=0,LEN(G151&amp;"")=0,LEN(H151&amp;"")=0,LEN(I151&amp;"")=0),"Complete configuration fields",IF(COUNTIFS('Opening Schedule'!$A$8:$A$107,A151)&lt;&gt;1,"Missing or duplicate Opening ID",IF(INDEX('Opening Schedule'!$G$8:$G$107,MATCH(A151,'Opening Schedule'!$A$8:$A$107,0))&lt;&gt;B151,"Revision mismatch",IF(INDEX('Opening Schedule'!$K$8:$K$107,MATCH(A151,'Opening Schedule'!$A$8:$A$107,0))&lt;&gt;"Recorded","Opening record incomplete","Linked"))))))</x:f>
      </x:c>
      <x:c r="K151" s="1"/>
    </x:row>
    <x:row r="152" ht="28" customHeight="1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5" t="str">
        <x:f>IF(LEN(A152&amp;"")=0,IF(COUNTA(A152,B152,C152,D152,E152,F152,G152,H152,I152)=0,"","Enter Opening ID"),IF(COUNTIFS('Opening Schedule'!$A$118:$A$217,A152)&lt;&gt;1,"Duplicate configuration",IF(OR(LEN(B152&amp;"")=0,LEN(C152&amp;"")=0,LEN(D152&amp;"")=0,LEN(E152&amp;"")=0,LEN(F152&amp;"")=0,LEN(G152&amp;"")=0,LEN(H152&amp;"")=0,LEN(I152&amp;"")=0),"Complete configuration fields",IF(COUNTIFS('Opening Schedule'!$A$8:$A$107,A152)&lt;&gt;1,"Missing or duplicate Opening ID",IF(INDEX('Opening Schedule'!$G$8:$G$107,MATCH(A152,'Opening Schedule'!$A$8:$A$107,0))&lt;&gt;B152,"Revision mismatch",IF(INDEX('Opening Schedule'!$K$8:$K$107,MATCH(A152,'Opening Schedule'!$A$8:$A$107,0))&lt;&gt;"Recorded","Opening record incomplete","Linked"))))))</x:f>
      </x:c>
      <x:c r="K152" s="1"/>
    </x:row>
    <x:row r="153" ht="28" customHeight="1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5" t="str">
        <x:f>IF(LEN(A153&amp;"")=0,IF(COUNTA(A153,B153,C153,D153,E153,F153,G153,H153,I153)=0,"","Enter Opening ID"),IF(COUNTIFS('Opening Schedule'!$A$118:$A$217,A153)&lt;&gt;1,"Duplicate configuration",IF(OR(LEN(B153&amp;"")=0,LEN(C153&amp;"")=0,LEN(D153&amp;"")=0,LEN(E153&amp;"")=0,LEN(F153&amp;"")=0,LEN(G153&amp;"")=0,LEN(H153&amp;"")=0,LEN(I153&amp;"")=0),"Complete configuration fields",IF(COUNTIFS('Opening Schedule'!$A$8:$A$107,A153)&lt;&gt;1,"Missing or duplicate Opening ID",IF(INDEX('Opening Schedule'!$G$8:$G$107,MATCH(A153,'Opening Schedule'!$A$8:$A$107,0))&lt;&gt;B153,"Revision mismatch",IF(INDEX('Opening Schedule'!$K$8:$K$107,MATCH(A153,'Opening Schedule'!$A$8:$A$107,0))&lt;&gt;"Recorded","Opening record incomplete","Linked"))))))</x:f>
      </x:c>
      <x:c r="K153" s="1"/>
    </x:row>
    <x:row r="154" ht="28" customHeight="1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5" t="str">
        <x:f>IF(LEN(A154&amp;"")=0,IF(COUNTA(A154,B154,C154,D154,E154,F154,G154,H154,I154)=0,"","Enter Opening ID"),IF(COUNTIFS('Opening Schedule'!$A$118:$A$217,A154)&lt;&gt;1,"Duplicate configuration",IF(OR(LEN(B154&amp;"")=0,LEN(C154&amp;"")=0,LEN(D154&amp;"")=0,LEN(E154&amp;"")=0,LEN(F154&amp;"")=0,LEN(G154&amp;"")=0,LEN(H154&amp;"")=0,LEN(I154&amp;"")=0),"Complete configuration fields",IF(COUNTIFS('Opening Schedule'!$A$8:$A$107,A154)&lt;&gt;1,"Missing or duplicate Opening ID",IF(INDEX('Opening Schedule'!$G$8:$G$107,MATCH(A154,'Opening Schedule'!$A$8:$A$107,0))&lt;&gt;B154,"Revision mismatch",IF(INDEX('Opening Schedule'!$K$8:$K$107,MATCH(A154,'Opening Schedule'!$A$8:$A$107,0))&lt;&gt;"Recorded","Opening record incomplete","Linked"))))))</x:f>
      </x:c>
      <x:c r="K154" s="1"/>
    </x:row>
    <x:row r="155" ht="28" customHeight="1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5" t="str">
        <x:f>IF(LEN(A155&amp;"")=0,IF(COUNTA(A155,B155,C155,D155,E155,F155,G155,H155,I155)=0,"","Enter Opening ID"),IF(COUNTIFS('Opening Schedule'!$A$118:$A$217,A155)&lt;&gt;1,"Duplicate configuration",IF(OR(LEN(B155&amp;"")=0,LEN(C155&amp;"")=0,LEN(D155&amp;"")=0,LEN(E155&amp;"")=0,LEN(F155&amp;"")=0,LEN(G155&amp;"")=0,LEN(H155&amp;"")=0,LEN(I155&amp;"")=0),"Complete configuration fields",IF(COUNTIFS('Opening Schedule'!$A$8:$A$107,A155)&lt;&gt;1,"Missing or duplicate Opening ID",IF(INDEX('Opening Schedule'!$G$8:$G$107,MATCH(A155,'Opening Schedule'!$A$8:$A$107,0))&lt;&gt;B155,"Revision mismatch",IF(INDEX('Opening Schedule'!$K$8:$K$107,MATCH(A155,'Opening Schedule'!$A$8:$A$107,0))&lt;&gt;"Recorded","Opening record incomplete","Linked"))))))</x:f>
      </x:c>
      <x:c r="K155" s="1"/>
    </x:row>
    <x:row r="156" ht="28" customHeight="1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5" t="str">
        <x:f>IF(LEN(A156&amp;"")=0,IF(COUNTA(A156,B156,C156,D156,E156,F156,G156,H156,I156)=0,"","Enter Opening ID"),IF(COUNTIFS('Opening Schedule'!$A$118:$A$217,A156)&lt;&gt;1,"Duplicate configuration",IF(OR(LEN(B156&amp;"")=0,LEN(C156&amp;"")=0,LEN(D156&amp;"")=0,LEN(E156&amp;"")=0,LEN(F156&amp;"")=0,LEN(G156&amp;"")=0,LEN(H156&amp;"")=0,LEN(I156&amp;"")=0),"Complete configuration fields",IF(COUNTIFS('Opening Schedule'!$A$8:$A$107,A156)&lt;&gt;1,"Missing or duplicate Opening ID",IF(INDEX('Opening Schedule'!$G$8:$G$107,MATCH(A156,'Opening Schedule'!$A$8:$A$107,0))&lt;&gt;B156,"Revision mismatch",IF(INDEX('Opening Schedule'!$K$8:$K$107,MATCH(A156,'Opening Schedule'!$A$8:$A$107,0))&lt;&gt;"Recorded","Opening record incomplete","Linked"))))))</x:f>
      </x:c>
      <x:c r="K156" s="1"/>
    </x:row>
    <x:row r="157" ht="28" customHeight="1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5" t="str">
        <x:f>IF(LEN(A157&amp;"")=0,IF(COUNTA(A157,B157,C157,D157,E157,F157,G157,H157,I157)=0,"","Enter Opening ID"),IF(COUNTIFS('Opening Schedule'!$A$118:$A$217,A157)&lt;&gt;1,"Duplicate configuration",IF(OR(LEN(B157&amp;"")=0,LEN(C157&amp;"")=0,LEN(D157&amp;"")=0,LEN(E157&amp;"")=0,LEN(F157&amp;"")=0,LEN(G157&amp;"")=0,LEN(H157&amp;"")=0,LEN(I157&amp;"")=0),"Complete configuration fields",IF(COUNTIFS('Opening Schedule'!$A$8:$A$107,A157)&lt;&gt;1,"Missing or duplicate Opening ID",IF(INDEX('Opening Schedule'!$G$8:$G$107,MATCH(A157,'Opening Schedule'!$A$8:$A$107,0))&lt;&gt;B157,"Revision mismatch",IF(INDEX('Opening Schedule'!$K$8:$K$107,MATCH(A157,'Opening Schedule'!$A$8:$A$107,0))&lt;&gt;"Recorded","Opening record incomplete","Linked"))))))</x:f>
      </x:c>
      <x:c r="K157" s="1"/>
    </x:row>
    <x:row r="158" ht="28" customHeight="1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5" t="str">
        <x:f>IF(LEN(A158&amp;"")=0,IF(COUNTA(A158,B158,C158,D158,E158,F158,G158,H158,I158)=0,"","Enter Opening ID"),IF(COUNTIFS('Opening Schedule'!$A$118:$A$217,A158)&lt;&gt;1,"Duplicate configuration",IF(OR(LEN(B158&amp;"")=0,LEN(C158&amp;"")=0,LEN(D158&amp;"")=0,LEN(E158&amp;"")=0,LEN(F158&amp;"")=0,LEN(G158&amp;"")=0,LEN(H158&amp;"")=0,LEN(I158&amp;"")=0),"Complete configuration fields",IF(COUNTIFS('Opening Schedule'!$A$8:$A$107,A158)&lt;&gt;1,"Missing or duplicate Opening ID",IF(INDEX('Opening Schedule'!$G$8:$G$107,MATCH(A158,'Opening Schedule'!$A$8:$A$107,0))&lt;&gt;B158,"Revision mismatch",IF(INDEX('Opening Schedule'!$K$8:$K$107,MATCH(A158,'Opening Schedule'!$A$8:$A$107,0))&lt;&gt;"Recorded","Opening record incomplete","Linked"))))))</x:f>
      </x:c>
      <x:c r="K158" s="1"/>
    </x:row>
    <x:row r="159" ht="28" customHeight="1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5" t="str">
        <x:f>IF(LEN(A159&amp;"")=0,IF(COUNTA(A159,B159,C159,D159,E159,F159,G159,H159,I159)=0,"","Enter Opening ID"),IF(COUNTIFS('Opening Schedule'!$A$118:$A$217,A159)&lt;&gt;1,"Duplicate configuration",IF(OR(LEN(B159&amp;"")=0,LEN(C159&amp;"")=0,LEN(D159&amp;"")=0,LEN(E159&amp;"")=0,LEN(F159&amp;"")=0,LEN(G159&amp;"")=0,LEN(H159&amp;"")=0,LEN(I159&amp;"")=0),"Complete configuration fields",IF(COUNTIFS('Opening Schedule'!$A$8:$A$107,A159)&lt;&gt;1,"Missing or duplicate Opening ID",IF(INDEX('Opening Schedule'!$G$8:$G$107,MATCH(A159,'Opening Schedule'!$A$8:$A$107,0))&lt;&gt;B159,"Revision mismatch",IF(INDEX('Opening Schedule'!$K$8:$K$107,MATCH(A159,'Opening Schedule'!$A$8:$A$107,0))&lt;&gt;"Recorded","Opening record incomplete","Linked"))))))</x:f>
      </x:c>
      <x:c r="K159" s="1"/>
    </x:row>
    <x:row r="160" ht="28" customHeight="1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5" t="str">
        <x:f>IF(LEN(A160&amp;"")=0,IF(COUNTA(A160,B160,C160,D160,E160,F160,G160,H160,I160)=0,"","Enter Opening ID"),IF(COUNTIFS('Opening Schedule'!$A$118:$A$217,A160)&lt;&gt;1,"Duplicate configuration",IF(OR(LEN(B160&amp;"")=0,LEN(C160&amp;"")=0,LEN(D160&amp;"")=0,LEN(E160&amp;"")=0,LEN(F160&amp;"")=0,LEN(G160&amp;"")=0,LEN(H160&amp;"")=0,LEN(I160&amp;"")=0),"Complete configuration fields",IF(COUNTIFS('Opening Schedule'!$A$8:$A$107,A160)&lt;&gt;1,"Missing or duplicate Opening ID",IF(INDEX('Opening Schedule'!$G$8:$G$107,MATCH(A160,'Opening Schedule'!$A$8:$A$107,0))&lt;&gt;B160,"Revision mismatch",IF(INDEX('Opening Schedule'!$K$8:$K$107,MATCH(A160,'Opening Schedule'!$A$8:$A$107,0))&lt;&gt;"Recorded","Opening record incomplete","Linked"))))))</x:f>
      </x:c>
      <x:c r="K160" s="1"/>
    </x:row>
    <x:row r="161" ht="28" customHeight="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5" t="str">
        <x:f>IF(LEN(A161&amp;"")=0,IF(COUNTA(A161,B161,C161,D161,E161,F161,G161,H161,I161)=0,"","Enter Opening ID"),IF(COUNTIFS('Opening Schedule'!$A$118:$A$217,A161)&lt;&gt;1,"Duplicate configuration",IF(OR(LEN(B161&amp;"")=0,LEN(C161&amp;"")=0,LEN(D161&amp;"")=0,LEN(E161&amp;"")=0,LEN(F161&amp;"")=0,LEN(G161&amp;"")=0,LEN(H161&amp;"")=0,LEN(I161&amp;"")=0),"Complete configuration fields",IF(COUNTIFS('Opening Schedule'!$A$8:$A$107,A161)&lt;&gt;1,"Missing or duplicate Opening ID",IF(INDEX('Opening Schedule'!$G$8:$G$107,MATCH(A161,'Opening Schedule'!$A$8:$A$107,0))&lt;&gt;B161,"Revision mismatch",IF(INDEX('Opening Schedule'!$K$8:$K$107,MATCH(A161,'Opening Schedule'!$A$8:$A$107,0))&lt;&gt;"Recorded","Opening record incomplete","Linked"))))))</x:f>
      </x:c>
      <x:c r="K161" s="1"/>
    </x:row>
    <x:row r="162" ht="28" customHeight="1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5" t="str">
        <x:f>IF(LEN(A162&amp;"")=0,IF(COUNTA(A162,B162,C162,D162,E162,F162,G162,H162,I162)=0,"","Enter Opening ID"),IF(COUNTIFS('Opening Schedule'!$A$118:$A$217,A162)&lt;&gt;1,"Duplicate configuration",IF(OR(LEN(B162&amp;"")=0,LEN(C162&amp;"")=0,LEN(D162&amp;"")=0,LEN(E162&amp;"")=0,LEN(F162&amp;"")=0,LEN(G162&amp;"")=0,LEN(H162&amp;"")=0,LEN(I162&amp;"")=0),"Complete configuration fields",IF(COUNTIFS('Opening Schedule'!$A$8:$A$107,A162)&lt;&gt;1,"Missing or duplicate Opening ID",IF(INDEX('Opening Schedule'!$G$8:$G$107,MATCH(A162,'Opening Schedule'!$A$8:$A$107,0))&lt;&gt;B162,"Revision mismatch",IF(INDEX('Opening Schedule'!$K$8:$K$107,MATCH(A162,'Opening Schedule'!$A$8:$A$107,0))&lt;&gt;"Recorded","Opening record incomplete","Linked"))))))</x:f>
      </x:c>
      <x:c r="K162" s="1"/>
    </x:row>
    <x:row r="163" ht="28" customHeight="1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5" t="str">
        <x:f>IF(LEN(A163&amp;"")=0,IF(COUNTA(A163,B163,C163,D163,E163,F163,G163,H163,I163)=0,"","Enter Opening ID"),IF(COUNTIFS('Opening Schedule'!$A$118:$A$217,A163)&lt;&gt;1,"Duplicate configuration",IF(OR(LEN(B163&amp;"")=0,LEN(C163&amp;"")=0,LEN(D163&amp;"")=0,LEN(E163&amp;"")=0,LEN(F163&amp;"")=0,LEN(G163&amp;"")=0,LEN(H163&amp;"")=0,LEN(I163&amp;"")=0),"Complete configuration fields",IF(COUNTIFS('Opening Schedule'!$A$8:$A$107,A163)&lt;&gt;1,"Missing or duplicate Opening ID",IF(INDEX('Opening Schedule'!$G$8:$G$107,MATCH(A163,'Opening Schedule'!$A$8:$A$107,0))&lt;&gt;B163,"Revision mismatch",IF(INDEX('Opening Schedule'!$K$8:$K$107,MATCH(A163,'Opening Schedule'!$A$8:$A$107,0))&lt;&gt;"Recorded","Opening record incomplete","Linked"))))))</x:f>
      </x:c>
      <x:c r="K163" s="1"/>
    </x:row>
    <x:row r="164" ht="28" customHeight="1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5" t="str">
        <x:f>IF(LEN(A164&amp;"")=0,IF(COUNTA(A164,B164,C164,D164,E164,F164,G164,H164,I164)=0,"","Enter Opening ID"),IF(COUNTIFS('Opening Schedule'!$A$118:$A$217,A164)&lt;&gt;1,"Duplicate configuration",IF(OR(LEN(B164&amp;"")=0,LEN(C164&amp;"")=0,LEN(D164&amp;"")=0,LEN(E164&amp;"")=0,LEN(F164&amp;"")=0,LEN(G164&amp;"")=0,LEN(H164&amp;"")=0,LEN(I164&amp;"")=0),"Complete configuration fields",IF(COUNTIFS('Opening Schedule'!$A$8:$A$107,A164)&lt;&gt;1,"Missing or duplicate Opening ID",IF(INDEX('Opening Schedule'!$G$8:$G$107,MATCH(A164,'Opening Schedule'!$A$8:$A$107,0))&lt;&gt;B164,"Revision mismatch",IF(INDEX('Opening Schedule'!$K$8:$K$107,MATCH(A164,'Opening Schedule'!$A$8:$A$107,0))&lt;&gt;"Recorded","Opening record incomplete","Linked"))))))</x:f>
      </x:c>
      <x:c r="K164" s="1"/>
    </x:row>
    <x:row r="165" ht="28" customHeight="1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5" t="str">
        <x:f>IF(LEN(A165&amp;"")=0,IF(COUNTA(A165,B165,C165,D165,E165,F165,G165,H165,I165)=0,"","Enter Opening ID"),IF(COUNTIFS('Opening Schedule'!$A$118:$A$217,A165)&lt;&gt;1,"Duplicate configuration",IF(OR(LEN(B165&amp;"")=0,LEN(C165&amp;"")=0,LEN(D165&amp;"")=0,LEN(E165&amp;"")=0,LEN(F165&amp;"")=0,LEN(G165&amp;"")=0,LEN(H165&amp;"")=0,LEN(I165&amp;"")=0),"Complete configuration fields",IF(COUNTIFS('Opening Schedule'!$A$8:$A$107,A165)&lt;&gt;1,"Missing or duplicate Opening ID",IF(INDEX('Opening Schedule'!$G$8:$G$107,MATCH(A165,'Opening Schedule'!$A$8:$A$107,0))&lt;&gt;B165,"Revision mismatch",IF(INDEX('Opening Schedule'!$K$8:$K$107,MATCH(A165,'Opening Schedule'!$A$8:$A$107,0))&lt;&gt;"Recorded","Opening record incomplete","Linked"))))))</x:f>
      </x:c>
      <x:c r="K165" s="1"/>
    </x:row>
    <x:row r="166" ht="28" customHeight="1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5" t="str">
        <x:f>IF(LEN(A166&amp;"")=0,IF(COUNTA(A166,B166,C166,D166,E166,F166,G166,H166,I166)=0,"","Enter Opening ID"),IF(COUNTIFS('Opening Schedule'!$A$118:$A$217,A166)&lt;&gt;1,"Duplicate configuration",IF(OR(LEN(B166&amp;"")=0,LEN(C166&amp;"")=0,LEN(D166&amp;"")=0,LEN(E166&amp;"")=0,LEN(F166&amp;"")=0,LEN(G166&amp;"")=0,LEN(H166&amp;"")=0,LEN(I166&amp;"")=0),"Complete configuration fields",IF(COUNTIFS('Opening Schedule'!$A$8:$A$107,A166)&lt;&gt;1,"Missing or duplicate Opening ID",IF(INDEX('Opening Schedule'!$G$8:$G$107,MATCH(A166,'Opening Schedule'!$A$8:$A$107,0))&lt;&gt;B166,"Revision mismatch",IF(INDEX('Opening Schedule'!$K$8:$K$107,MATCH(A166,'Opening Schedule'!$A$8:$A$107,0))&lt;&gt;"Recorded","Opening record incomplete","Linked"))))))</x:f>
      </x:c>
      <x:c r="K166" s="1"/>
    </x:row>
    <x:row r="167" ht="28" customHeight="1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5" t="str">
        <x:f>IF(LEN(A167&amp;"")=0,IF(COUNTA(A167,B167,C167,D167,E167,F167,G167,H167,I167)=0,"","Enter Opening ID"),IF(COUNTIFS('Opening Schedule'!$A$118:$A$217,A167)&lt;&gt;1,"Duplicate configuration",IF(OR(LEN(B167&amp;"")=0,LEN(C167&amp;"")=0,LEN(D167&amp;"")=0,LEN(E167&amp;"")=0,LEN(F167&amp;"")=0,LEN(G167&amp;"")=0,LEN(H167&amp;"")=0,LEN(I167&amp;"")=0),"Complete configuration fields",IF(COUNTIFS('Opening Schedule'!$A$8:$A$107,A167)&lt;&gt;1,"Missing or duplicate Opening ID",IF(INDEX('Opening Schedule'!$G$8:$G$107,MATCH(A167,'Opening Schedule'!$A$8:$A$107,0))&lt;&gt;B167,"Revision mismatch",IF(INDEX('Opening Schedule'!$K$8:$K$107,MATCH(A167,'Opening Schedule'!$A$8:$A$107,0))&lt;&gt;"Recorded","Opening record incomplete","Linked"))))))</x:f>
      </x:c>
      <x:c r="K167" s="1"/>
    </x:row>
    <x:row r="168" ht="28" customHeight="1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5" t="str">
        <x:f>IF(LEN(A168&amp;"")=0,IF(COUNTA(A168,B168,C168,D168,E168,F168,G168,H168,I168)=0,"","Enter Opening ID"),IF(COUNTIFS('Opening Schedule'!$A$118:$A$217,A168)&lt;&gt;1,"Duplicate configuration",IF(OR(LEN(B168&amp;"")=0,LEN(C168&amp;"")=0,LEN(D168&amp;"")=0,LEN(E168&amp;"")=0,LEN(F168&amp;"")=0,LEN(G168&amp;"")=0,LEN(H168&amp;"")=0,LEN(I168&amp;"")=0),"Complete configuration fields",IF(COUNTIFS('Opening Schedule'!$A$8:$A$107,A168)&lt;&gt;1,"Missing or duplicate Opening ID",IF(INDEX('Opening Schedule'!$G$8:$G$107,MATCH(A168,'Opening Schedule'!$A$8:$A$107,0))&lt;&gt;B168,"Revision mismatch",IF(INDEX('Opening Schedule'!$K$8:$K$107,MATCH(A168,'Opening Schedule'!$A$8:$A$107,0))&lt;&gt;"Recorded","Opening record incomplete","Linked"))))))</x:f>
      </x:c>
      <x:c r="K168" s="1"/>
    </x:row>
    <x:row r="169" ht="28" customHeight="1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5" t="str">
        <x:f>IF(LEN(A169&amp;"")=0,IF(COUNTA(A169,B169,C169,D169,E169,F169,G169,H169,I169)=0,"","Enter Opening ID"),IF(COUNTIFS('Opening Schedule'!$A$118:$A$217,A169)&lt;&gt;1,"Duplicate configuration",IF(OR(LEN(B169&amp;"")=0,LEN(C169&amp;"")=0,LEN(D169&amp;"")=0,LEN(E169&amp;"")=0,LEN(F169&amp;"")=0,LEN(G169&amp;"")=0,LEN(H169&amp;"")=0,LEN(I169&amp;"")=0),"Complete configuration fields",IF(COUNTIFS('Opening Schedule'!$A$8:$A$107,A169)&lt;&gt;1,"Missing or duplicate Opening ID",IF(INDEX('Opening Schedule'!$G$8:$G$107,MATCH(A169,'Opening Schedule'!$A$8:$A$107,0))&lt;&gt;B169,"Revision mismatch",IF(INDEX('Opening Schedule'!$K$8:$K$107,MATCH(A169,'Opening Schedule'!$A$8:$A$107,0))&lt;&gt;"Recorded","Opening record incomplete","Linked"))))))</x:f>
      </x:c>
      <x:c r="K169" s="1"/>
    </x:row>
    <x:row r="170" ht="28" customHeight="1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5" t="str">
        <x:f>IF(LEN(A170&amp;"")=0,IF(COUNTA(A170,B170,C170,D170,E170,F170,G170,H170,I170)=0,"","Enter Opening ID"),IF(COUNTIFS('Opening Schedule'!$A$118:$A$217,A170)&lt;&gt;1,"Duplicate configuration",IF(OR(LEN(B170&amp;"")=0,LEN(C170&amp;"")=0,LEN(D170&amp;"")=0,LEN(E170&amp;"")=0,LEN(F170&amp;"")=0,LEN(G170&amp;"")=0,LEN(H170&amp;"")=0,LEN(I170&amp;"")=0),"Complete configuration fields",IF(COUNTIFS('Opening Schedule'!$A$8:$A$107,A170)&lt;&gt;1,"Missing or duplicate Opening ID",IF(INDEX('Opening Schedule'!$G$8:$G$107,MATCH(A170,'Opening Schedule'!$A$8:$A$107,0))&lt;&gt;B170,"Revision mismatch",IF(INDEX('Opening Schedule'!$K$8:$K$107,MATCH(A170,'Opening Schedule'!$A$8:$A$107,0))&lt;&gt;"Recorded","Opening record incomplete","Linked"))))))</x:f>
      </x:c>
      <x:c r="K170" s="1"/>
    </x:row>
    <x:row r="171" ht="28" customHeight="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5" t="str">
        <x:f>IF(LEN(A171&amp;"")=0,IF(COUNTA(A171,B171,C171,D171,E171,F171,G171,H171,I171)=0,"","Enter Opening ID"),IF(COUNTIFS('Opening Schedule'!$A$118:$A$217,A171)&lt;&gt;1,"Duplicate configuration",IF(OR(LEN(B171&amp;"")=0,LEN(C171&amp;"")=0,LEN(D171&amp;"")=0,LEN(E171&amp;"")=0,LEN(F171&amp;"")=0,LEN(G171&amp;"")=0,LEN(H171&amp;"")=0,LEN(I171&amp;"")=0),"Complete configuration fields",IF(COUNTIFS('Opening Schedule'!$A$8:$A$107,A171)&lt;&gt;1,"Missing or duplicate Opening ID",IF(INDEX('Opening Schedule'!$G$8:$G$107,MATCH(A171,'Opening Schedule'!$A$8:$A$107,0))&lt;&gt;B171,"Revision mismatch",IF(INDEX('Opening Schedule'!$K$8:$K$107,MATCH(A171,'Opening Schedule'!$A$8:$A$107,0))&lt;&gt;"Recorded","Opening record incomplete","Linked"))))))</x:f>
      </x:c>
      <x:c r="K171" s="1"/>
    </x:row>
    <x:row r="172" ht="28" customHeight="1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5" t="str">
        <x:f>IF(LEN(A172&amp;"")=0,IF(COUNTA(A172,B172,C172,D172,E172,F172,G172,H172,I172)=0,"","Enter Opening ID"),IF(COUNTIFS('Opening Schedule'!$A$118:$A$217,A172)&lt;&gt;1,"Duplicate configuration",IF(OR(LEN(B172&amp;"")=0,LEN(C172&amp;"")=0,LEN(D172&amp;"")=0,LEN(E172&amp;"")=0,LEN(F172&amp;"")=0,LEN(G172&amp;"")=0,LEN(H172&amp;"")=0,LEN(I172&amp;"")=0),"Complete configuration fields",IF(COUNTIFS('Opening Schedule'!$A$8:$A$107,A172)&lt;&gt;1,"Missing or duplicate Opening ID",IF(INDEX('Opening Schedule'!$G$8:$G$107,MATCH(A172,'Opening Schedule'!$A$8:$A$107,0))&lt;&gt;B172,"Revision mismatch",IF(INDEX('Opening Schedule'!$K$8:$K$107,MATCH(A172,'Opening Schedule'!$A$8:$A$107,0))&lt;&gt;"Recorded","Opening record incomplete","Linked"))))))</x:f>
      </x:c>
      <x:c r="K172" s="1"/>
    </x:row>
    <x:row r="173" ht="28" customHeight="1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5" t="str">
        <x:f>IF(LEN(A173&amp;"")=0,IF(COUNTA(A173,B173,C173,D173,E173,F173,G173,H173,I173)=0,"","Enter Opening ID"),IF(COUNTIFS('Opening Schedule'!$A$118:$A$217,A173)&lt;&gt;1,"Duplicate configuration",IF(OR(LEN(B173&amp;"")=0,LEN(C173&amp;"")=0,LEN(D173&amp;"")=0,LEN(E173&amp;"")=0,LEN(F173&amp;"")=0,LEN(G173&amp;"")=0,LEN(H173&amp;"")=0,LEN(I173&amp;"")=0),"Complete configuration fields",IF(COUNTIFS('Opening Schedule'!$A$8:$A$107,A173)&lt;&gt;1,"Missing or duplicate Opening ID",IF(INDEX('Opening Schedule'!$G$8:$G$107,MATCH(A173,'Opening Schedule'!$A$8:$A$107,0))&lt;&gt;B173,"Revision mismatch",IF(INDEX('Opening Schedule'!$K$8:$K$107,MATCH(A173,'Opening Schedule'!$A$8:$A$107,0))&lt;&gt;"Recorded","Opening record incomplete","Linked"))))))</x:f>
      </x:c>
      <x:c r="K173" s="1"/>
    </x:row>
    <x:row r="174" ht="28" customHeight="1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5" t="str">
        <x:f>IF(LEN(A174&amp;"")=0,IF(COUNTA(A174,B174,C174,D174,E174,F174,G174,H174,I174)=0,"","Enter Opening ID"),IF(COUNTIFS('Opening Schedule'!$A$118:$A$217,A174)&lt;&gt;1,"Duplicate configuration",IF(OR(LEN(B174&amp;"")=0,LEN(C174&amp;"")=0,LEN(D174&amp;"")=0,LEN(E174&amp;"")=0,LEN(F174&amp;"")=0,LEN(G174&amp;"")=0,LEN(H174&amp;"")=0,LEN(I174&amp;"")=0),"Complete configuration fields",IF(COUNTIFS('Opening Schedule'!$A$8:$A$107,A174)&lt;&gt;1,"Missing or duplicate Opening ID",IF(INDEX('Opening Schedule'!$G$8:$G$107,MATCH(A174,'Opening Schedule'!$A$8:$A$107,0))&lt;&gt;B174,"Revision mismatch",IF(INDEX('Opening Schedule'!$K$8:$K$107,MATCH(A174,'Opening Schedule'!$A$8:$A$107,0))&lt;&gt;"Recorded","Opening record incomplete","Linked"))))))</x:f>
      </x:c>
      <x:c r="K174" s="1"/>
    </x:row>
    <x:row r="175" ht="28" customHeight="1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5" t="str">
        <x:f>IF(LEN(A175&amp;"")=0,IF(COUNTA(A175,B175,C175,D175,E175,F175,G175,H175,I175)=0,"","Enter Opening ID"),IF(COUNTIFS('Opening Schedule'!$A$118:$A$217,A175)&lt;&gt;1,"Duplicate configuration",IF(OR(LEN(B175&amp;"")=0,LEN(C175&amp;"")=0,LEN(D175&amp;"")=0,LEN(E175&amp;"")=0,LEN(F175&amp;"")=0,LEN(G175&amp;"")=0,LEN(H175&amp;"")=0,LEN(I175&amp;"")=0),"Complete configuration fields",IF(COUNTIFS('Opening Schedule'!$A$8:$A$107,A175)&lt;&gt;1,"Missing or duplicate Opening ID",IF(INDEX('Opening Schedule'!$G$8:$G$107,MATCH(A175,'Opening Schedule'!$A$8:$A$107,0))&lt;&gt;B175,"Revision mismatch",IF(INDEX('Opening Schedule'!$K$8:$K$107,MATCH(A175,'Opening Schedule'!$A$8:$A$107,0))&lt;&gt;"Recorded","Opening record incomplete","Linked"))))))</x:f>
      </x:c>
      <x:c r="K175" s="1"/>
    </x:row>
    <x:row r="176" ht="28" customHeight="1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5" t="str">
        <x:f>IF(LEN(A176&amp;"")=0,IF(COUNTA(A176,B176,C176,D176,E176,F176,G176,H176,I176)=0,"","Enter Opening ID"),IF(COUNTIFS('Opening Schedule'!$A$118:$A$217,A176)&lt;&gt;1,"Duplicate configuration",IF(OR(LEN(B176&amp;"")=0,LEN(C176&amp;"")=0,LEN(D176&amp;"")=0,LEN(E176&amp;"")=0,LEN(F176&amp;"")=0,LEN(G176&amp;"")=0,LEN(H176&amp;"")=0,LEN(I176&amp;"")=0),"Complete configuration fields",IF(COUNTIFS('Opening Schedule'!$A$8:$A$107,A176)&lt;&gt;1,"Missing or duplicate Opening ID",IF(INDEX('Opening Schedule'!$G$8:$G$107,MATCH(A176,'Opening Schedule'!$A$8:$A$107,0))&lt;&gt;B176,"Revision mismatch",IF(INDEX('Opening Schedule'!$K$8:$K$107,MATCH(A176,'Opening Schedule'!$A$8:$A$107,0))&lt;&gt;"Recorded","Opening record incomplete","Linked"))))))</x:f>
      </x:c>
      <x:c r="K176" s="1"/>
    </x:row>
    <x:row r="177" ht="28" customHeight="1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5" t="str">
        <x:f>IF(LEN(A177&amp;"")=0,IF(COUNTA(A177,B177,C177,D177,E177,F177,G177,H177,I177)=0,"","Enter Opening ID"),IF(COUNTIFS('Opening Schedule'!$A$118:$A$217,A177)&lt;&gt;1,"Duplicate configuration",IF(OR(LEN(B177&amp;"")=0,LEN(C177&amp;"")=0,LEN(D177&amp;"")=0,LEN(E177&amp;"")=0,LEN(F177&amp;"")=0,LEN(G177&amp;"")=0,LEN(H177&amp;"")=0,LEN(I177&amp;"")=0),"Complete configuration fields",IF(COUNTIFS('Opening Schedule'!$A$8:$A$107,A177)&lt;&gt;1,"Missing or duplicate Opening ID",IF(INDEX('Opening Schedule'!$G$8:$G$107,MATCH(A177,'Opening Schedule'!$A$8:$A$107,0))&lt;&gt;B177,"Revision mismatch",IF(INDEX('Opening Schedule'!$K$8:$K$107,MATCH(A177,'Opening Schedule'!$A$8:$A$107,0))&lt;&gt;"Recorded","Opening record incomplete","Linked"))))))</x:f>
      </x:c>
      <x:c r="K177" s="1"/>
    </x:row>
    <x:row r="178" ht="28" customHeight="1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5" t="str">
        <x:f>IF(LEN(A178&amp;"")=0,IF(COUNTA(A178,B178,C178,D178,E178,F178,G178,H178,I178)=0,"","Enter Opening ID"),IF(COUNTIFS('Opening Schedule'!$A$118:$A$217,A178)&lt;&gt;1,"Duplicate configuration",IF(OR(LEN(B178&amp;"")=0,LEN(C178&amp;"")=0,LEN(D178&amp;"")=0,LEN(E178&amp;"")=0,LEN(F178&amp;"")=0,LEN(G178&amp;"")=0,LEN(H178&amp;"")=0,LEN(I178&amp;"")=0),"Complete configuration fields",IF(COUNTIFS('Opening Schedule'!$A$8:$A$107,A178)&lt;&gt;1,"Missing or duplicate Opening ID",IF(INDEX('Opening Schedule'!$G$8:$G$107,MATCH(A178,'Opening Schedule'!$A$8:$A$107,0))&lt;&gt;B178,"Revision mismatch",IF(INDEX('Opening Schedule'!$K$8:$K$107,MATCH(A178,'Opening Schedule'!$A$8:$A$107,0))&lt;&gt;"Recorded","Opening record incomplete","Linked"))))))</x:f>
      </x:c>
      <x:c r="K178" s="1"/>
    </x:row>
    <x:row r="179" ht="28" customHeight="1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5" t="str">
        <x:f>IF(LEN(A179&amp;"")=0,IF(COUNTA(A179,B179,C179,D179,E179,F179,G179,H179,I179)=0,"","Enter Opening ID"),IF(COUNTIFS('Opening Schedule'!$A$118:$A$217,A179)&lt;&gt;1,"Duplicate configuration",IF(OR(LEN(B179&amp;"")=0,LEN(C179&amp;"")=0,LEN(D179&amp;"")=0,LEN(E179&amp;"")=0,LEN(F179&amp;"")=0,LEN(G179&amp;"")=0,LEN(H179&amp;"")=0,LEN(I179&amp;"")=0),"Complete configuration fields",IF(COUNTIFS('Opening Schedule'!$A$8:$A$107,A179)&lt;&gt;1,"Missing or duplicate Opening ID",IF(INDEX('Opening Schedule'!$G$8:$G$107,MATCH(A179,'Opening Schedule'!$A$8:$A$107,0))&lt;&gt;B179,"Revision mismatch",IF(INDEX('Opening Schedule'!$K$8:$K$107,MATCH(A179,'Opening Schedule'!$A$8:$A$107,0))&lt;&gt;"Recorded","Opening record incomplete","Linked"))))))</x:f>
      </x:c>
      <x:c r="K179" s="1"/>
    </x:row>
    <x:row r="180" ht="28" customHeight="1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5" t="str">
        <x:f>IF(LEN(A180&amp;"")=0,IF(COUNTA(A180,B180,C180,D180,E180,F180,G180,H180,I180)=0,"","Enter Opening ID"),IF(COUNTIFS('Opening Schedule'!$A$118:$A$217,A180)&lt;&gt;1,"Duplicate configuration",IF(OR(LEN(B180&amp;"")=0,LEN(C180&amp;"")=0,LEN(D180&amp;"")=0,LEN(E180&amp;"")=0,LEN(F180&amp;"")=0,LEN(G180&amp;"")=0,LEN(H180&amp;"")=0,LEN(I180&amp;"")=0),"Complete configuration fields",IF(COUNTIFS('Opening Schedule'!$A$8:$A$107,A180)&lt;&gt;1,"Missing or duplicate Opening ID",IF(INDEX('Opening Schedule'!$G$8:$G$107,MATCH(A180,'Opening Schedule'!$A$8:$A$107,0))&lt;&gt;B180,"Revision mismatch",IF(INDEX('Opening Schedule'!$K$8:$K$107,MATCH(A180,'Opening Schedule'!$A$8:$A$107,0))&lt;&gt;"Recorded","Opening record incomplete","Linked"))))))</x:f>
      </x:c>
      <x:c r="K180" s="1"/>
    </x:row>
    <x:row r="181" ht="28" customHeight="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5" t="str">
        <x:f>IF(LEN(A181&amp;"")=0,IF(COUNTA(A181,B181,C181,D181,E181,F181,G181,H181,I181)=0,"","Enter Opening ID"),IF(COUNTIFS('Opening Schedule'!$A$118:$A$217,A181)&lt;&gt;1,"Duplicate configuration",IF(OR(LEN(B181&amp;"")=0,LEN(C181&amp;"")=0,LEN(D181&amp;"")=0,LEN(E181&amp;"")=0,LEN(F181&amp;"")=0,LEN(G181&amp;"")=0,LEN(H181&amp;"")=0,LEN(I181&amp;"")=0),"Complete configuration fields",IF(COUNTIFS('Opening Schedule'!$A$8:$A$107,A181)&lt;&gt;1,"Missing or duplicate Opening ID",IF(INDEX('Opening Schedule'!$G$8:$G$107,MATCH(A181,'Opening Schedule'!$A$8:$A$107,0))&lt;&gt;B181,"Revision mismatch",IF(INDEX('Opening Schedule'!$K$8:$K$107,MATCH(A181,'Opening Schedule'!$A$8:$A$107,0))&lt;&gt;"Recorded","Opening record incomplete","Linked"))))))</x:f>
      </x:c>
      <x:c r="K181" s="1"/>
    </x:row>
    <x:row r="182" ht="28" customHeight="1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5" t="str">
        <x:f>IF(LEN(A182&amp;"")=0,IF(COUNTA(A182,B182,C182,D182,E182,F182,G182,H182,I182)=0,"","Enter Opening ID"),IF(COUNTIFS('Opening Schedule'!$A$118:$A$217,A182)&lt;&gt;1,"Duplicate configuration",IF(OR(LEN(B182&amp;"")=0,LEN(C182&amp;"")=0,LEN(D182&amp;"")=0,LEN(E182&amp;"")=0,LEN(F182&amp;"")=0,LEN(G182&amp;"")=0,LEN(H182&amp;"")=0,LEN(I182&amp;"")=0),"Complete configuration fields",IF(COUNTIFS('Opening Schedule'!$A$8:$A$107,A182)&lt;&gt;1,"Missing or duplicate Opening ID",IF(INDEX('Opening Schedule'!$G$8:$G$107,MATCH(A182,'Opening Schedule'!$A$8:$A$107,0))&lt;&gt;B182,"Revision mismatch",IF(INDEX('Opening Schedule'!$K$8:$K$107,MATCH(A182,'Opening Schedule'!$A$8:$A$107,0))&lt;&gt;"Recorded","Opening record incomplete","Linked"))))))</x:f>
      </x:c>
      <x:c r="K182" s="1"/>
    </x:row>
    <x:row r="183" ht="28" customHeight="1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5" t="str">
        <x:f>IF(LEN(A183&amp;"")=0,IF(COUNTA(A183,B183,C183,D183,E183,F183,G183,H183,I183)=0,"","Enter Opening ID"),IF(COUNTIFS('Opening Schedule'!$A$118:$A$217,A183)&lt;&gt;1,"Duplicate configuration",IF(OR(LEN(B183&amp;"")=0,LEN(C183&amp;"")=0,LEN(D183&amp;"")=0,LEN(E183&amp;"")=0,LEN(F183&amp;"")=0,LEN(G183&amp;"")=0,LEN(H183&amp;"")=0,LEN(I183&amp;"")=0),"Complete configuration fields",IF(COUNTIFS('Opening Schedule'!$A$8:$A$107,A183)&lt;&gt;1,"Missing or duplicate Opening ID",IF(INDEX('Opening Schedule'!$G$8:$G$107,MATCH(A183,'Opening Schedule'!$A$8:$A$107,0))&lt;&gt;B183,"Revision mismatch",IF(INDEX('Opening Schedule'!$K$8:$K$107,MATCH(A183,'Opening Schedule'!$A$8:$A$107,0))&lt;&gt;"Recorded","Opening record incomplete","Linked"))))))</x:f>
      </x:c>
      <x:c r="K183" s="1"/>
    </x:row>
    <x:row r="184" ht="28" customHeight="1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5" t="str">
        <x:f>IF(LEN(A184&amp;"")=0,IF(COUNTA(A184,B184,C184,D184,E184,F184,G184,H184,I184)=0,"","Enter Opening ID"),IF(COUNTIFS('Opening Schedule'!$A$118:$A$217,A184)&lt;&gt;1,"Duplicate configuration",IF(OR(LEN(B184&amp;"")=0,LEN(C184&amp;"")=0,LEN(D184&amp;"")=0,LEN(E184&amp;"")=0,LEN(F184&amp;"")=0,LEN(G184&amp;"")=0,LEN(H184&amp;"")=0,LEN(I184&amp;"")=0),"Complete configuration fields",IF(COUNTIFS('Opening Schedule'!$A$8:$A$107,A184)&lt;&gt;1,"Missing or duplicate Opening ID",IF(INDEX('Opening Schedule'!$G$8:$G$107,MATCH(A184,'Opening Schedule'!$A$8:$A$107,0))&lt;&gt;B184,"Revision mismatch",IF(INDEX('Opening Schedule'!$K$8:$K$107,MATCH(A184,'Opening Schedule'!$A$8:$A$107,0))&lt;&gt;"Recorded","Opening record incomplete","Linked"))))))</x:f>
      </x:c>
      <x:c r="K184" s="1"/>
    </x:row>
    <x:row r="185" ht="28" customHeight="1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5" t="str">
        <x:f>IF(LEN(A185&amp;"")=0,IF(COUNTA(A185,B185,C185,D185,E185,F185,G185,H185,I185)=0,"","Enter Opening ID"),IF(COUNTIFS('Opening Schedule'!$A$118:$A$217,A185)&lt;&gt;1,"Duplicate configuration",IF(OR(LEN(B185&amp;"")=0,LEN(C185&amp;"")=0,LEN(D185&amp;"")=0,LEN(E185&amp;"")=0,LEN(F185&amp;"")=0,LEN(G185&amp;"")=0,LEN(H185&amp;"")=0,LEN(I185&amp;"")=0),"Complete configuration fields",IF(COUNTIFS('Opening Schedule'!$A$8:$A$107,A185)&lt;&gt;1,"Missing or duplicate Opening ID",IF(INDEX('Opening Schedule'!$G$8:$G$107,MATCH(A185,'Opening Schedule'!$A$8:$A$107,0))&lt;&gt;B185,"Revision mismatch",IF(INDEX('Opening Schedule'!$K$8:$K$107,MATCH(A185,'Opening Schedule'!$A$8:$A$107,0))&lt;&gt;"Recorded","Opening record incomplete","Linked"))))))</x:f>
      </x:c>
      <x:c r="K185" s="1"/>
    </x:row>
    <x:row r="186" ht="28" customHeight="1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5" t="str">
        <x:f>IF(LEN(A186&amp;"")=0,IF(COUNTA(A186,B186,C186,D186,E186,F186,G186,H186,I186)=0,"","Enter Opening ID"),IF(COUNTIFS('Opening Schedule'!$A$118:$A$217,A186)&lt;&gt;1,"Duplicate configuration",IF(OR(LEN(B186&amp;"")=0,LEN(C186&amp;"")=0,LEN(D186&amp;"")=0,LEN(E186&amp;"")=0,LEN(F186&amp;"")=0,LEN(G186&amp;"")=0,LEN(H186&amp;"")=0,LEN(I186&amp;"")=0),"Complete configuration fields",IF(COUNTIFS('Opening Schedule'!$A$8:$A$107,A186)&lt;&gt;1,"Missing or duplicate Opening ID",IF(INDEX('Opening Schedule'!$G$8:$G$107,MATCH(A186,'Opening Schedule'!$A$8:$A$107,0))&lt;&gt;B186,"Revision mismatch",IF(INDEX('Opening Schedule'!$K$8:$K$107,MATCH(A186,'Opening Schedule'!$A$8:$A$107,0))&lt;&gt;"Recorded","Opening record incomplete","Linked"))))))</x:f>
      </x:c>
      <x:c r="K186" s="1"/>
    </x:row>
    <x:row r="187" ht="28" customHeight="1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5" t="str">
        <x:f>IF(LEN(A187&amp;"")=0,IF(COUNTA(A187,B187,C187,D187,E187,F187,G187,H187,I187)=0,"","Enter Opening ID"),IF(COUNTIFS('Opening Schedule'!$A$118:$A$217,A187)&lt;&gt;1,"Duplicate configuration",IF(OR(LEN(B187&amp;"")=0,LEN(C187&amp;"")=0,LEN(D187&amp;"")=0,LEN(E187&amp;"")=0,LEN(F187&amp;"")=0,LEN(G187&amp;"")=0,LEN(H187&amp;"")=0,LEN(I187&amp;"")=0),"Complete configuration fields",IF(COUNTIFS('Opening Schedule'!$A$8:$A$107,A187)&lt;&gt;1,"Missing or duplicate Opening ID",IF(INDEX('Opening Schedule'!$G$8:$G$107,MATCH(A187,'Opening Schedule'!$A$8:$A$107,0))&lt;&gt;B187,"Revision mismatch",IF(INDEX('Opening Schedule'!$K$8:$K$107,MATCH(A187,'Opening Schedule'!$A$8:$A$107,0))&lt;&gt;"Recorded","Opening record incomplete","Linked"))))))</x:f>
      </x:c>
      <x:c r="K187" s="1"/>
    </x:row>
    <x:row r="188" ht="28" customHeight="1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5" t="str">
        <x:f>IF(LEN(A188&amp;"")=0,IF(COUNTA(A188,B188,C188,D188,E188,F188,G188,H188,I188)=0,"","Enter Opening ID"),IF(COUNTIFS('Opening Schedule'!$A$118:$A$217,A188)&lt;&gt;1,"Duplicate configuration",IF(OR(LEN(B188&amp;"")=0,LEN(C188&amp;"")=0,LEN(D188&amp;"")=0,LEN(E188&amp;"")=0,LEN(F188&amp;"")=0,LEN(G188&amp;"")=0,LEN(H188&amp;"")=0,LEN(I188&amp;"")=0),"Complete configuration fields",IF(COUNTIFS('Opening Schedule'!$A$8:$A$107,A188)&lt;&gt;1,"Missing or duplicate Opening ID",IF(INDEX('Opening Schedule'!$G$8:$G$107,MATCH(A188,'Opening Schedule'!$A$8:$A$107,0))&lt;&gt;B188,"Revision mismatch",IF(INDEX('Opening Schedule'!$K$8:$K$107,MATCH(A188,'Opening Schedule'!$A$8:$A$107,0))&lt;&gt;"Recorded","Opening record incomplete","Linked"))))))</x:f>
      </x:c>
      <x:c r="K188" s="1"/>
    </x:row>
    <x:row r="189" ht="28" customHeight="1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5" t="str">
        <x:f>IF(LEN(A189&amp;"")=0,IF(COUNTA(A189,B189,C189,D189,E189,F189,G189,H189,I189)=0,"","Enter Opening ID"),IF(COUNTIFS('Opening Schedule'!$A$118:$A$217,A189)&lt;&gt;1,"Duplicate configuration",IF(OR(LEN(B189&amp;"")=0,LEN(C189&amp;"")=0,LEN(D189&amp;"")=0,LEN(E189&amp;"")=0,LEN(F189&amp;"")=0,LEN(G189&amp;"")=0,LEN(H189&amp;"")=0,LEN(I189&amp;"")=0),"Complete configuration fields",IF(COUNTIFS('Opening Schedule'!$A$8:$A$107,A189)&lt;&gt;1,"Missing or duplicate Opening ID",IF(INDEX('Opening Schedule'!$G$8:$G$107,MATCH(A189,'Opening Schedule'!$A$8:$A$107,0))&lt;&gt;B189,"Revision mismatch",IF(INDEX('Opening Schedule'!$K$8:$K$107,MATCH(A189,'Opening Schedule'!$A$8:$A$107,0))&lt;&gt;"Recorded","Opening record incomplete","Linked"))))))</x:f>
      </x:c>
      <x:c r="K189" s="1"/>
    </x:row>
    <x:row r="190" ht="28" customHeight="1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5" t="str">
        <x:f>IF(LEN(A190&amp;"")=0,IF(COUNTA(A190,B190,C190,D190,E190,F190,G190,H190,I190)=0,"","Enter Opening ID"),IF(COUNTIFS('Opening Schedule'!$A$118:$A$217,A190)&lt;&gt;1,"Duplicate configuration",IF(OR(LEN(B190&amp;"")=0,LEN(C190&amp;"")=0,LEN(D190&amp;"")=0,LEN(E190&amp;"")=0,LEN(F190&amp;"")=0,LEN(G190&amp;"")=0,LEN(H190&amp;"")=0,LEN(I190&amp;"")=0),"Complete configuration fields",IF(COUNTIFS('Opening Schedule'!$A$8:$A$107,A190)&lt;&gt;1,"Missing or duplicate Opening ID",IF(INDEX('Opening Schedule'!$G$8:$G$107,MATCH(A190,'Opening Schedule'!$A$8:$A$107,0))&lt;&gt;B190,"Revision mismatch",IF(INDEX('Opening Schedule'!$K$8:$K$107,MATCH(A190,'Opening Schedule'!$A$8:$A$107,0))&lt;&gt;"Recorded","Opening record incomplete","Linked"))))))</x:f>
      </x:c>
      <x:c r="K190" s="1"/>
    </x:row>
    <x:row r="191" ht="28" customHeight="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5" t="str">
        <x:f>IF(LEN(A191&amp;"")=0,IF(COUNTA(A191,B191,C191,D191,E191,F191,G191,H191,I191)=0,"","Enter Opening ID"),IF(COUNTIFS('Opening Schedule'!$A$118:$A$217,A191)&lt;&gt;1,"Duplicate configuration",IF(OR(LEN(B191&amp;"")=0,LEN(C191&amp;"")=0,LEN(D191&amp;"")=0,LEN(E191&amp;"")=0,LEN(F191&amp;"")=0,LEN(G191&amp;"")=0,LEN(H191&amp;"")=0,LEN(I191&amp;"")=0),"Complete configuration fields",IF(COUNTIFS('Opening Schedule'!$A$8:$A$107,A191)&lt;&gt;1,"Missing or duplicate Opening ID",IF(INDEX('Opening Schedule'!$G$8:$G$107,MATCH(A191,'Opening Schedule'!$A$8:$A$107,0))&lt;&gt;B191,"Revision mismatch",IF(INDEX('Opening Schedule'!$K$8:$K$107,MATCH(A191,'Opening Schedule'!$A$8:$A$107,0))&lt;&gt;"Recorded","Opening record incomplete","Linked"))))))</x:f>
      </x:c>
      <x:c r="K191" s="1"/>
    </x:row>
    <x:row r="192" ht="28" customHeight="1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5" t="str">
        <x:f>IF(LEN(A192&amp;"")=0,IF(COUNTA(A192,B192,C192,D192,E192,F192,G192,H192,I192)=0,"","Enter Opening ID"),IF(COUNTIFS('Opening Schedule'!$A$118:$A$217,A192)&lt;&gt;1,"Duplicate configuration",IF(OR(LEN(B192&amp;"")=0,LEN(C192&amp;"")=0,LEN(D192&amp;"")=0,LEN(E192&amp;"")=0,LEN(F192&amp;"")=0,LEN(G192&amp;"")=0,LEN(H192&amp;"")=0,LEN(I192&amp;"")=0),"Complete configuration fields",IF(COUNTIFS('Opening Schedule'!$A$8:$A$107,A192)&lt;&gt;1,"Missing or duplicate Opening ID",IF(INDEX('Opening Schedule'!$G$8:$G$107,MATCH(A192,'Opening Schedule'!$A$8:$A$107,0))&lt;&gt;B192,"Revision mismatch",IF(INDEX('Opening Schedule'!$K$8:$K$107,MATCH(A192,'Opening Schedule'!$A$8:$A$107,0))&lt;&gt;"Recorded","Opening record incomplete","Linked"))))))</x:f>
      </x:c>
      <x:c r="K192" s="1"/>
    </x:row>
    <x:row r="193" ht="28" customHeight="1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5" t="str">
        <x:f>IF(LEN(A193&amp;"")=0,IF(COUNTA(A193,B193,C193,D193,E193,F193,G193,H193,I193)=0,"","Enter Opening ID"),IF(COUNTIFS('Opening Schedule'!$A$118:$A$217,A193)&lt;&gt;1,"Duplicate configuration",IF(OR(LEN(B193&amp;"")=0,LEN(C193&amp;"")=0,LEN(D193&amp;"")=0,LEN(E193&amp;"")=0,LEN(F193&amp;"")=0,LEN(G193&amp;"")=0,LEN(H193&amp;"")=0,LEN(I193&amp;"")=0),"Complete configuration fields",IF(COUNTIFS('Opening Schedule'!$A$8:$A$107,A193)&lt;&gt;1,"Missing or duplicate Opening ID",IF(INDEX('Opening Schedule'!$G$8:$G$107,MATCH(A193,'Opening Schedule'!$A$8:$A$107,0))&lt;&gt;B193,"Revision mismatch",IF(INDEX('Opening Schedule'!$K$8:$K$107,MATCH(A193,'Opening Schedule'!$A$8:$A$107,0))&lt;&gt;"Recorded","Opening record incomplete","Linked"))))))</x:f>
      </x:c>
      <x:c r="K193" s="1"/>
    </x:row>
    <x:row r="194" ht="28" customHeight="1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5" t="str">
        <x:f>IF(LEN(A194&amp;"")=0,IF(COUNTA(A194,B194,C194,D194,E194,F194,G194,H194,I194)=0,"","Enter Opening ID"),IF(COUNTIFS('Opening Schedule'!$A$118:$A$217,A194)&lt;&gt;1,"Duplicate configuration",IF(OR(LEN(B194&amp;"")=0,LEN(C194&amp;"")=0,LEN(D194&amp;"")=0,LEN(E194&amp;"")=0,LEN(F194&amp;"")=0,LEN(G194&amp;"")=0,LEN(H194&amp;"")=0,LEN(I194&amp;"")=0),"Complete configuration fields",IF(COUNTIFS('Opening Schedule'!$A$8:$A$107,A194)&lt;&gt;1,"Missing or duplicate Opening ID",IF(INDEX('Opening Schedule'!$G$8:$G$107,MATCH(A194,'Opening Schedule'!$A$8:$A$107,0))&lt;&gt;B194,"Revision mismatch",IF(INDEX('Opening Schedule'!$K$8:$K$107,MATCH(A194,'Opening Schedule'!$A$8:$A$107,0))&lt;&gt;"Recorded","Opening record incomplete","Linked"))))))</x:f>
      </x:c>
      <x:c r="K194" s="1"/>
    </x:row>
    <x:row r="195" ht="28" customHeight="1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5" t="str">
        <x:f>IF(LEN(A195&amp;"")=0,IF(COUNTA(A195,B195,C195,D195,E195,F195,G195,H195,I195)=0,"","Enter Opening ID"),IF(COUNTIFS('Opening Schedule'!$A$118:$A$217,A195)&lt;&gt;1,"Duplicate configuration",IF(OR(LEN(B195&amp;"")=0,LEN(C195&amp;"")=0,LEN(D195&amp;"")=0,LEN(E195&amp;"")=0,LEN(F195&amp;"")=0,LEN(G195&amp;"")=0,LEN(H195&amp;"")=0,LEN(I195&amp;"")=0),"Complete configuration fields",IF(COUNTIFS('Opening Schedule'!$A$8:$A$107,A195)&lt;&gt;1,"Missing or duplicate Opening ID",IF(INDEX('Opening Schedule'!$G$8:$G$107,MATCH(A195,'Opening Schedule'!$A$8:$A$107,0))&lt;&gt;B195,"Revision mismatch",IF(INDEX('Opening Schedule'!$K$8:$K$107,MATCH(A195,'Opening Schedule'!$A$8:$A$107,0))&lt;&gt;"Recorded","Opening record incomplete","Linked"))))))</x:f>
      </x:c>
      <x:c r="K195" s="1"/>
    </x:row>
    <x:row r="196" ht="28" customHeight="1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5" t="str">
        <x:f>IF(LEN(A196&amp;"")=0,IF(COUNTA(A196,B196,C196,D196,E196,F196,G196,H196,I196)=0,"","Enter Opening ID"),IF(COUNTIFS('Opening Schedule'!$A$118:$A$217,A196)&lt;&gt;1,"Duplicate configuration",IF(OR(LEN(B196&amp;"")=0,LEN(C196&amp;"")=0,LEN(D196&amp;"")=0,LEN(E196&amp;"")=0,LEN(F196&amp;"")=0,LEN(G196&amp;"")=0,LEN(H196&amp;"")=0,LEN(I196&amp;"")=0),"Complete configuration fields",IF(COUNTIFS('Opening Schedule'!$A$8:$A$107,A196)&lt;&gt;1,"Missing or duplicate Opening ID",IF(INDEX('Opening Schedule'!$G$8:$G$107,MATCH(A196,'Opening Schedule'!$A$8:$A$107,0))&lt;&gt;B196,"Revision mismatch",IF(INDEX('Opening Schedule'!$K$8:$K$107,MATCH(A196,'Opening Schedule'!$A$8:$A$107,0))&lt;&gt;"Recorded","Opening record incomplete","Linked"))))))</x:f>
      </x:c>
      <x:c r="K196" s="1"/>
    </x:row>
    <x:row r="197" ht="28" customHeight="1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5" t="str">
        <x:f>IF(LEN(A197&amp;"")=0,IF(COUNTA(A197,B197,C197,D197,E197,F197,G197,H197,I197)=0,"","Enter Opening ID"),IF(COUNTIFS('Opening Schedule'!$A$118:$A$217,A197)&lt;&gt;1,"Duplicate configuration",IF(OR(LEN(B197&amp;"")=0,LEN(C197&amp;"")=0,LEN(D197&amp;"")=0,LEN(E197&amp;"")=0,LEN(F197&amp;"")=0,LEN(G197&amp;"")=0,LEN(H197&amp;"")=0,LEN(I197&amp;"")=0),"Complete configuration fields",IF(COUNTIFS('Opening Schedule'!$A$8:$A$107,A197)&lt;&gt;1,"Missing or duplicate Opening ID",IF(INDEX('Opening Schedule'!$G$8:$G$107,MATCH(A197,'Opening Schedule'!$A$8:$A$107,0))&lt;&gt;B197,"Revision mismatch",IF(INDEX('Opening Schedule'!$K$8:$K$107,MATCH(A197,'Opening Schedule'!$A$8:$A$107,0))&lt;&gt;"Recorded","Opening record incomplete","Linked"))))))</x:f>
      </x:c>
      <x:c r="K197" s="1"/>
    </x:row>
    <x:row r="198" ht="28" customHeight="1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5" t="str">
        <x:f>IF(LEN(A198&amp;"")=0,IF(COUNTA(A198,B198,C198,D198,E198,F198,G198,H198,I198)=0,"","Enter Opening ID"),IF(COUNTIFS('Opening Schedule'!$A$118:$A$217,A198)&lt;&gt;1,"Duplicate configuration",IF(OR(LEN(B198&amp;"")=0,LEN(C198&amp;"")=0,LEN(D198&amp;"")=0,LEN(E198&amp;"")=0,LEN(F198&amp;"")=0,LEN(G198&amp;"")=0,LEN(H198&amp;"")=0,LEN(I198&amp;"")=0),"Complete configuration fields",IF(COUNTIFS('Opening Schedule'!$A$8:$A$107,A198)&lt;&gt;1,"Missing or duplicate Opening ID",IF(INDEX('Opening Schedule'!$G$8:$G$107,MATCH(A198,'Opening Schedule'!$A$8:$A$107,0))&lt;&gt;B198,"Revision mismatch",IF(INDEX('Opening Schedule'!$K$8:$K$107,MATCH(A198,'Opening Schedule'!$A$8:$A$107,0))&lt;&gt;"Recorded","Opening record incomplete","Linked"))))))</x:f>
      </x:c>
      <x:c r="K198" s="1"/>
    </x:row>
    <x:row r="199" ht="28" customHeight="1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5" t="str">
        <x:f>IF(LEN(A199&amp;"")=0,IF(COUNTA(A199,B199,C199,D199,E199,F199,G199,H199,I199)=0,"","Enter Opening ID"),IF(COUNTIFS('Opening Schedule'!$A$118:$A$217,A199)&lt;&gt;1,"Duplicate configuration",IF(OR(LEN(B199&amp;"")=0,LEN(C199&amp;"")=0,LEN(D199&amp;"")=0,LEN(E199&amp;"")=0,LEN(F199&amp;"")=0,LEN(G199&amp;"")=0,LEN(H199&amp;"")=0,LEN(I199&amp;"")=0),"Complete configuration fields",IF(COUNTIFS('Opening Schedule'!$A$8:$A$107,A199)&lt;&gt;1,"Missing or duplicate Opening ID",IF(INDEX('Opening Schedule'!$G$8:$G$107,MATCH(A199,'Opening Schedule'!$A$8:$A$107,0))&lt;&gt;B199,"Revision mismatch",IF(INDEX('Opening Schedule'!$K$8:$K$107,MATCH(A199,'Opening Schedule'!$A$8:$A$107,0))&lt;&gt;"Recorded","Opening record incomplete","Linked"))))))</x:f>
      </x:c>
      <x:c r="K199" s="1"/>
    </x:row>
    <x:row r="200" ht="28" customHeight="1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5" t="str">
        <x:f>IF(LEN(A200&amp;"")=0,IF(COUNTA(A200,B200,C200,D200,E200,F200,G200,H200,I200)=0,"","Enter Opening ID"),IF(COUNTIFS('Opening Schedule'!$A$118:$A$217,A200)&lt;&gt;1,"Duplicate configuration",IF(OR(LEN(B200&amp;"")=0,LEN(C200&amp;"")=0,LEN(D200&amp;"")=0,LEN(E200&amp;"")=0,LEN(F200&amp;"")=0,LEN(G200&amp;"")=0,LEN(H200&amp;"")=0,LEN(I200&amp;"")=0),"Complete configuration fields",IF(COUNTIFS('Opening Schedule'!$A$8:$A$107,A200)&lt;&gt;1,"Missing or duplicate Opening ID",IF(INDEX('Opening Schedule'!$G$8:$G$107,MATCH(A200,'Opening Schedule'!$A$8:$A$107,0))&lt;&gt;B200,"Revision mismatch",IF(INDEX('Opening Schedule'!$K$8:$K$107,MATCH(A200,'Opening Schedule'!$A$8:$A$107,0))&lt;&gt;"Recorded","Opening record incomplete","Linked"))))))</x:f>
      </x:c>
      <x:c r="K200" s="1"/>
    </x:row>
    <x:row r="201" ht="28" customHeight="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5" t="str">
        <x:f>IF(LEN(A201&amp;"")=0,IF(COUNTA(A201,B201,C201,D201,E201,F201,G201,H201,I201)=0,"","Enter Opening ID"),IF(COUNTIFS('Opening Schedule'!$A$118:$A$217,A201)&lt;&gt;1,"Duplicate configuration",IF(OR(LEN(B201&amp;"")=0,LEN(C201&amp;"")=0,LEN(D201&amp;"")=0,LEN(E201&amp;"")=0,LEN(F201&amp;"")=0,LEN(G201&amp;"")=0,LEN(H201&amp;"")=0,LEN(I201&amp;"")=0),"Complete configuration fields",IF(COUNTIFS('Opening Schedule'!$A$8:$A$107,A201)&lt;&gt;1,"Missing or duplicate Opening ID",IF(INDEX('Opening Schedule'!$G$8:$G$107,MATCH(A201,'Opening Schedule'!$A$8:$A$107,0))&lt;&gt;B201,"Revision mismatch",IF(INDEX('Opening Schedule'!$K$8:$K$107,MATCH(A201,'Opening Schedule'!$A$8:$A$107,0))&lt;&gt;"Recorded","Opening record incomplete","Linked"))))))</x:f>
      </x:c>
      <x:c r="K201" s="1"/>
    </x:row>
    <x:row r="202" ht="28" customHeight="1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5" t="str">
        <x:f>IF(LEN(A202&amp;"")=0,IF(COUNTA(A202,B202,C202,D202,E202,F202,G202,H202,I202)=0,"","Enter Opening ID"),IF(COUNTIFS('Opening Schedule'!$A$118:$A$217,A202)&lt;&gt;1,"Duplicate configuration",IF(OR(LEN(B202&amp;"")=0,LEN(C202&amp;"")=0,LEN(D202&amp;"")=0,LEN(E202&amp;"")=0,LEN(F202&amp;"")=0,LEN(G202&amp;"")=0,LEN(H202&amp;"")=0,LEN(I202&amp;"")=0),"Complete configuration fields",IF(COUNTIFS('Opening Schedule'!$A$8:$A$107,A202)&lt;&gt;1,"Missing or duplicate Opening ID",IF(INDEX('Opening Schedule'!$G$8:$G$107,MATCH(A202,'Opening Schedule'!$A$8:$A$107,0))&lt;&gt;B202,"Revision mismatch",IF(INDEX('Opening Schedule'!$K$8:$K$107,MATCH(A202,'Opening Schedule'!$A$8:$A$107,0))&lt;&gt;"Recorded","Opening record incomplete","Linked"))))))</x:f>
      </x:c>
      <x:c r="K202" s="1"/>
    </x:row>
    <x:row r="203" ht="28" customHeight="1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5" t="str">
        <x:f>IF(LEN(A203&amp;"")=0,IF(COUNTA(A203,B203,C203,D203,E203,F203,G203,H203,I203)=0,"","Enter Opening ID"),IF(COUNTIFS('Opening Schedule'!$A$118:$A$217,A203)&lt;&gt;1,"Duplicate configuration",IF(OR(LEN(B203&amp;"")=0,LEN(C203&amp;"")=0,LEN(D203&amp;"")=0,LEN(E203&amp;"")=0,LEN(F203&amp;"")=0,LEN(G203&amp;"")=0,LEN(H203&amp;"")=0,LEN(I203&amp;"")=0),"Complete configuration fields",IF(COUNTIFS('Opening Schedule'!$A$8:$A$107,A203)&lt;&gt;1,"Missing or duplicate Opening ID",IF(INDEX('Opening Schedule'!$G$8:$G$107,MATCH(A203,'Opening Schedule'!$A$8:$A$107,0))&lt;&gt;B203,"Revision mismatch",IF(INDEX('Opening Schedule'!$K$8:$K$107,MATCH(A203,'Opening Schedule'!$A$8:$A$107,0))&lt;&gt;"Recorded","Opening record incomplete","Linked"))))))</x:f>
      </x:c>
      <x:c r="K203" s="1"/>
    </x:row>
    <x:row r="204" ht="28" customHeight="1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5" t="str">
        <x:f>IF(LEN(A204&amp;"")=0,IF(COUNTA(A204,B204,C204,D204,E204,F204,G204,H204,I204)=0,"","Enter Opening ID"),IF(COUNTIFS('Opening Schedule'!$A$118:$A$217,A204)&lt;&gt;1,"Duplicate configuration",IF(OR(LEN(B204&amp;"")=0,LEN(C204&amp;"")=0,LEN(D204&amp;"")=0,LEN(E204&amp;"")=0,LEN(F204&amp;"")=0,LEN(G204&amp;"")=0,LEN(H204&amp;"")=0,LEN(I204&amp;"")=0),"Complete configuration fields",IF(COUNTIFS('Opening Schedule'!$A$8:$A$107,A204)&lt;&gt;1,"Missing or duplicate Opening ID",IF(INDEX('Opening Schedule'!$G$8:$G$107,MATCH(A204,'Opening Schedule'!$A$8:$A$107,0))&lt;&gt;B204,"Revision mismatch",IF(INDEX('Opening Schedule'!$K$8:$K$107,MATCH(A204,'Opening Schedule'!$A$8:$A$107,0))&lt;&gt;"Recorded","Opening record incomplete","Linked"))))))</x:f>
      </x:c>
      <x:c r="K204" s="1"/>
    </x:row>
    <x:row r="205" ht="28" customHeight="1">
      <x:c r="A205" s="23"/>
      <x:c r="B205" s="23"/>
      <x:c r="C205" s="23"/>
      <x:c r="D205" s="23"/>
      <x:c r="E205" s="23"/>
      <x:c r="F205" s="23"/>
      <x:c r="G205" s="23"/>
      <x:c r="H205" s="23"/>
      <x:c r="I205" s="23"/>
      <x:c r="J205" s="25" t="str">
        <x:f>IF(LEN(A205&amp;"")=0,IF(COUNTA(A205,B205,C205,D205,E205,F205,G205,H205,I205)=0,"","Enter Opening ID"),IF(COUNTIFS('Opening Schedule'!$A$118:$A$217,A205)&lt;&gt;1,"Duplicate configuration",IF(OR(LEN(B205&amp;"")=0,LEN(C205&amp;"")=0,LEN(D205&amp;"")=0,LEN(E205&amp;"")=0,LEN(F205&amp;"")=0,LEN(G205&amp;"")=0,LEN(H205&amp;"")=0,LEN(I205&amp;"")=0),"Complete configuration fields",IF(COUNTIFS('Opening Schedule'!$A$8:$A$107,A205)&lt;&gt;1,"Missing or duplicate Opening ID",IF(INDEX('Opening Schedule'!$G$8:$G$107,MATCH(A205,'Opening Schedule'!$A$8:$A$107,0))&lt;&gt;B205,"Revision mismatch",IF(INDEX('Opening Schedule'!$K$8:$K$107,MATCH(A205,'Opening Schedule'!$A$8:$A$107,0))&lt;&gt;"Recorded","Opening record incomplete","Linked"))))))</x:f>
      </x:c>
      <x:c r="K205" s="1"/>
    </x:row>
    <x:row r="206" ht="28" customHeight="1">
      <x:c r="A206" s="23"/>
      <x:c r="B206" s="23"/>
      <x:c r="C206" s="23"/>
      <x:c r="D206" s="23"/>
      <x:c r="E206" s="23"/>
      <x:c r="F206" s="23"/>
      <x:c r="G206" s="23"/>
      <x:c r="H206" s="23"/>
      <x:c r="I206" s="23"/>
      <x:c r="J206" s="25" t="str">
        <x:f>IF(LEN(A206&amp;"")=0,IF(COUNTA(A206,B206,C206,D206,E206,F206,G206,H206,I206)=0,"","Enter Opening ID"),IF(COUNTIFS('Opening Schedule'!$A$118:$A$217,A206)&lt;&gt;1,"Duplicate configuration",IF(OR(LEN(B206&amp;"")=0,LEN(C206&amp;"")=0,LEN(D206&amp;"")=0,LEN(E206&amp;"")=0,LEN(F206&amp;"")=0,LEN(G206&amp;"")=0,LEN(H206&amp;"")=0,LEN(I206&amp;"")=0),"Complete configuration fields",IF(COUNTIFS('Opening Schedule'!$A$8:$A$107,A206)&lt;&gt;1,"Missing or duplicate Opening ID",IF(INDEX('Opening Schedule'!$G$8:$G$107,MATCH(A206,'Opening Schedule'!$A$8:$A$107,0))&lt;&gt;B206,"Revision mismatch",IF(INDEX('Opening Schedule'!$K$8:$K$107,MATCH(A206,'Opening Schedule'!$A$8:$A$107,0))&lt;&gt;"Recorded","Opening record incomplete","Linked"))))))</x:f>
      </x:c>
      <x:c r="K206" s="1"/>
    </x:row>
    <x:row r="207" ht="28" customHeight="1">
      <x:c r="A207" s="23"/>
      <x:c r="B207" s="23"/>
      <x:c r="C207" s="23"/>
      <x:c r="D207" s="23"/>
      <x:c r="E207" s="23"/>
      <x:c r="F207" s="23"/>
      <x:c r="G207" s="23"/>
      <x:c r="H207" s="23"/>
      <x:c r="I207" s="23"/>
      <x:c r="J207" s="25" t="str">
        <x:f>IF(LEN(A207&amp;"")=0,IF(COUNTA(A207,B207,C207,D207,E207,F207,G207,H207,I207)=0,"","Enter Opening ID"),IF(COUNTIFS('Opening Schedule'!$A$118:$A$217,A207)&lt;&gt;1,"Duplicate configuration",IF(OR(LEN(B207&amp;"")=0,LEN(C207&amp;"")=0,LEN(D207&amp;"")=0,LEN(E207&amp;"")=0,LEN(F207&amp;"")=0,LEN(G207&amp;"")=0,LEN(H207&amp;"")=0,LEN(I207&amp;"")=0),"Complete configuration fields",IF(COUNTIFS('Opening Schedule'!$A$8:$A$107,A207)&lt;&gt;1,"Missing or duplicate Opening ID",IF(INDEX('Opening Schedule'!$G$8:$G$107,MATCH(A207,'Opening Schedule'!$A$8:$A$107,0))&lt;&gt;B207,"Revision mismatch",IF(INDEX('Opening Schedule'!$K$8:$K$107,MATCH(A207,'Opening Schedule'!$A$8:$A$107,0))&lt;&gt;"Recorded","Opening record incomplete","Linked"))))))</x:f>
      </x:c>
      <x:c r="K207" s="1"/>
    </x:row>
    <x:row r="208" ht="28" customHeight="1">
      <x:c r="A208" s="23"/>
      <x:c r="B208" s="23"/>
      <x:c r="C208" s="23"/>
      <x:c r="D208" s="23"/>
      <x:c r="E208" s="23"/>
      <x:c r="F208" s="23"/>
      <x:c r="G208" s="23"/>
      <x:c r="H208" s="23"/>
      <x:c r="I208" s="23"/>
      <x:c r="J208" s="25" t="str">
        <x:f>IF(LEN(A208&amp;"")=0,IF(COUNTA(A208,B208,C208,D208,E208,F208,G208,H208,I208)=0,"","Enter Opening ID"),IF(COUNTIFS('Opening Schedule'!$A$118:$A$217,A208)&lt;&gt;1,"Duplicate configuration",IF(OR(LEN(B208&amp;"")=0,LEN(C208&amp;"")=0,LEN(D208&amp;"")=0,LEN(E208&amp;"")=0,LEN(F208&amp;"")=0,LEN(G208&amp;"")=0,LEN(H208&amp;"")=0,LEN(I208&amp;"")=0),"Complete configuration fields",IF(COUNTIFS('Opening Schedule'!$A$8:$A$107,A208)&lt;&gt;1,"Missing or duplicate Opening ID",IF(INDEX('Opening Schedule'!$G$8:$G$107,MATCH(A208,'Opening Schedule'!$A$8:$A$107,0))&lt;&gt;B208,"Revision mismatch",IF(INDEX('Opening Schedule'!$K$8:$K$107,MATCH(A208,'Opening Schedule'!$A$8:$A$107,0))&lt;&gt;"Recorded","Opening record incomplete","Linked"))))))</x:f>
      </x:c>
      <x:c r="K208" s="1"/>
    </x:row>
    <x:row r="209" ht="28" customHeight="1">
      <x:c r="A209" s="23"/>
      <x:c r="B209" s="23"/>
      <x:c r="C209" s="23"/>
      <x:c r="D209" s="23"/>
      <x:c r="E209" s="23"/>
      <x:c r="F209" s="23"/>
      <x:c r="G209" s="23"/>
      <x:c r="H209" s="23"/>
      <x:c r="I209" s="23"/>
      <x:c r="J209" s="25" t="str">
        <x:f>IF(LEN(A209&amp;"")=0,IF(COUNTA(A209,B209,C209,D209,E209,F209,G209,H209,I209)=0,"","Enter Opening ID"),IF(COUNTIFS('Opening Schedule'!$A$118:$A$217,A209)&lt;&gt;1,"Duplicate configuration",IF(OR(LEN(B209&amp;"")=0,LEN(C209&amp;"")=0,LEN(D209&amp;"")=0,LEN(E209&amp;"")=0,LEN(F209&amp;"")=0,LEN(G209&amp;"")=0,LEN(H209&amp;"")=0,LEN(I209&amp;"")=0),"Complete configuration fields",IF(COUNTIFS('Opening Schedule'!$A$8:$A$107,A209)&lt;&gt;1,"Missing or duplicate Opening ID",IF(INDEX('Opening Schedule'!$G$8:$G$107,MATCH(A209,'Opening Schedule'!$A$8:$A$107,0))&lt;&gt;B209,"Revision mismatch",IF(INDEX('Opening Schedule'!$K$8:$K$107,MATCH(A209,'Opening Schedule'!$A$8:$A$107,0))&lt;&gt;"Recorded","Opening record incomplete","Linked"))))))</x:f>
      </x:c>
      <x:c r="K209" s="1"/>
    </x:row>
    <x:row r="210" ht="28" customHeight="1">
      <x:c r="A210" s="23"/>
      <x:c r="B210" s="23"/>
      <x:c r="C210" s="23"/>
      <x:c r="D210" s="23"/>
      <x:c r="E210" s="23"/>
      <x:c r="F210" s="23"/>
      <x:c r="G210" s="23"/>
      <x:c r="H210" s="23"/>
      <x:c r="I210" s="23"/>
      <x:c r="J210" s="25" t="str">
        <x:f>IF(LEN(A210&amp;"")=0,IF(COUNTA(A210,B210,C210,D210,E210,F210,G210,H210,I210)=0,"","Enter Opening ID"),IF(COUNTIFS('Opening Schedule'!$A$118:$A$217,A210)&lt;&gt;1,"Duplicate configuration",IF(OR(LEN(B210&amp;"")=0,LEN(C210&amp;"")=0,LEN(D210&amp;"")=0,LEN(E210&amp;"")=0,LEN(F210&amp;"")=0,LEN(G210&amp;"")=0,LEN(H210&amp;"")=0,LEN(I210&amp;"")=0),"Complete configuration fields",IF(COUNTIFS('Opening Schedule'!$A$8:$A$107,A210)&lt;&gt;1,"Missing or duplicate Opening ID",IF(INDEX('Opening Schedule'!$G$8:$G$107,MATCH(A210,'Opening Schedule'!$A$8:$A$107,0))&lt;&gt;B210,"Revision mismatch",IF(INDEX('Opening Schedule'!$K$8:$K$107,MATCH(A210,'Opening Schedule'!$A$8:$A$107,0))&lt;&gt;"Recorded","Opening record incomplete","Linked"))))))</x:f>
      </x:c>
      <x:c r="K210" s="1"/>
    </x:row>
    <x:row r="211" ht="28" customHeight="1">
      <x:c r="A211" s="23"/>
      <x:c r="B211" s="23"/>
      <x:c r="C211" s="23"/>
      <x:c r="D211" s="23"/>
      <x:c r="E211" s="23"/>
      <x:c r="F211" s="23"/>
      <x:c r="G211" s="23"/>
      <x:c r="H211" s="23"/>
      <x:c r="I211" s="23"/>
      <x:c r="J211" s="25" t="str">
        <x:f>IF(LEN(A211&amp;"")=0,IF(COUNTA(A211,B211,C211,D211,E211,F211,G211,H211,I211)=0,"","Enter Opening ID"),IF(COUNTIFS('Opening Schedule'!$A$118:$A$217,A211)&lt;&gt;1,"Duplicate configuration",IF(OR(LEN(B211&amp;"")=0,LEN(C211&amp;"")=0,LEN(D211&amp;"")=0,LEN(E211&amp;"")=0,LEN(F211&amp;"")=0,LEN(G211&amp;"")=0,LEN(H211&amp;"")=0,LEN(I211&amp;"")=0),"Complete configuration fields",IF(COUNTIFS('Opening Schedule'!$A$8:$A$107,A211)&lt;&gt;1,"Missing or duplicate Opening ID",IF(INDEX('Opening Schedule'!$G$8:$G$107,MATCH(A211,'Opening Schedule'!$A$8:$A$107,0))&lt;&gt;B211,"Revision mismatch",IF(INDEX('Opening Schedule'!$K$8:$K$107,MATCH(A211,'Opening Schedule'!$A$8:$A$107,0))&lt;&gt;"Recorded","Opening record incomplete","Linked"))))))</x:f>
      </x:c>
      <x:c r="K211" s="1"/>
    </x:row>
    <x:row r="212" ht="28" customHeight="1">
      <x:c r="A212" s="23"/>
      <x:c r="B212" s="23"/>
      <x:c r="C212" s="23"/>
      <x:c r="D212" s="23"/>
      <x:c r="E212" s="23"/>
      <x:c r="F212" s="23"/>
      <x:c r="G212" s="23"/>
      <x:c r="H212" s="23"/>
      <x:c r="I212" s="23"/>
      <x:c r="J212" s="25" t="str">
        <x:f>IF(LEN(A212&amp;"")=0,IF(COUNTA(A212,B212,C212,D212,E212,F212,G212,H212,I212)=0,"","Enter Opening ID"),IF(COUNTIFS('Opening Schedule'!$A$118:$A$217,A212)&lt;&gt;1,"Duplicate configuration",IF(OR(LEN(B212&amp;"")=0,LEN(C212&amp;"")=0,LEN(D212&amp;"")=0,LEN(E212&amp;"")=0,LEN(F212&amp;"")=0,LEN(G212&amp;"")=0,LEN(H212&amp;"")=0,LEN(I212&amp;"")=0),"Complete configuration fields",IF(COUNTIFS('Opening Schedule'!$A$8:$A$107,A212)&lt;&gt;1,"Missing or duplicate Opening ID",IF(INDEX('Opening Schedule'!$G$8:$G$107,MATCH(A212,'Opening Schedule'!$A$8:$A$107,0))&lt;&gt;B212,"Revision mismatch",IF(INDEX('Opening Schedule'!$K$8:$K$107,MATCH(A212,'Opening Schedule'!$A$8:$A$107,0))&lt;&gt;"Recorded","Opening record incomplete","Linked"))))))</x:f>
      </x:c>
      <x:c r="K212" s="1"/>
    </x:row>
    <x:row r="213" ht="28" customHeight="1">
      <x:c r="A213" s="23"/>
      <x:c r="B213" s="23"/>
      <x:c r="C213" s="23"/>
      <x:c r="D213" s="23"/>
      <x:c r="E213" s="23"/>
      <x:c r="F213" s="23"/>
      <x:c r="G213" s="23"/>
      <x:c r="H213" s="23"/>
      <x:c r="I213" s="23"/>
      <x:c r="J213" s="25" t="str">
        <x:f>IF(LEN(A213&amp;"")=0,IF(COUNTA(A213,B213,C213,D213,E213,F213,G213,H213,I213)=0,"","Enter Opening ID"),IF(COUNTIFS('Opening Schedule'!$A$118:$A$217,A213)&lt;&gt;1,"Duplicate configuration",IF(OR(LEN(B213&amp;"")=0,LEN(C213&amp;"")=0,LEN(D213&amp;"")=0,LEN(E213&amp;"")=0,LEN(F213&amp;"")=0,LEN(G213&amp;"")=0,LEN(H213&amp;"")=0,LEN(I213&amp;"")=0),"Complete configuration fields",IF(COUNTIFS('Opening Schedule'!$A$8:$A$107,A213)&lt;&gt;1,"Missing or duplicate Opening ID",IF(INDEX('Opening Schedule'!$G$8:$G$107,MATCH(A213,'Opening Schedule'!$A$8:$A$107,0))&lt;&gt;B213,"Revision mismatch",IF(INDEX('Opening Schedule'!$K$8:$K$107,MATCH(A213,'Opening Schedule'!$A$8:$A$107,0))&lt;&gt;"Recorded","Opening record incomplete","Linked"))))))</x:f>
      </x:c>
      <x:c r="K213" s="1"/>
    </x:row>
    <x:row r="214" ht="28" customHeight="1">
      <x:c r="A214" s="23"/>
      <x:c r="B214" s="23"/>
      <x:c r="C214" s="23"/>
      <x:c r="D214" s="23"/>
      <x:c r="E214" s="23"/>
      <x:c r="F214" s="23"/>
      <x:c r="G214" s="23"/>
      <x:c r="H214" s="23"/>
      <x:c r="I214" s="23"/>
      <x:c r="J214" s="25" t="str">
        <x:f>IF(LEN(A214&amp;"")=0,IF(COUNTA(A214,B214,C214,D214,E214,F214,G214,H214,I214)=0,"","Enter Opening ID"),IF(COUNTIFS('Opening Schedule'!$A$118:$A$217,A214)&lt;&gt;1,"Duplicate configuration",IF(OR(LEN(B214&amp;"")=0,LEN(C214&amp;"")=0,LEN(D214&amp;"")=0,LEN(E214&amp;"")=0,LEN(F214&amp;"")=0,LEN(G214&amp;"")=0,LEN(H214&amp;"")=0,LEN(I214&amp;"")=0),"Complete configuration fields",IF(COUNTIFS('Opening Schedule'!$A$8:$A$107,A214)&lt;&gt;1,"Missing or duplicate Opening ID",IF(INDEX('Opening Schedule'!$G$8:$G$107,MATCH(A214,'Opening Schedule'!$A$8:$A$107,0))&lt;&gt;B214,"Revision mismatch",IF(INDEX('Opening Schedule'!$K$8:$K$107,MATCH(A214,'Opening Schedule'!$A$8:$A$107,0))&lt;&gt;"Recorded","Opening record incomplete","Linked"))))))</x:f>
      </x:c>
      <x:c r="K214" s="1"/>
    </x:row>
    <x:row r="215" ht="28" customHeight="1">
      <x:c r="A215" s="23"/>
      <x:c r="B215" s="23"/>
      <x:c r="C215" s="23"/>
      <x:c r="D215" s="23"/>
      <x:c r="E215" s="23"/>
      <x:c r="F215" s="23"/>
      <x:c r="G215" s="23"/>
      <x:c r="H215" s="23"/>
      <x:c r="I215" s="23"/>
      <x:c r="J215" s="25" t="str">
        <x:f>IF(LEN(A215&amp;"")=0,IF(COUNTA(A215,B215,C215,D215,E215,F215,G215,H215,I215)=0,"","Enter Opening ID"),IF(COUNTIFS('Opening Schedule'!$A$118:$A$217,A215)&lt;&gt;1,"Duplicate configuration",IF(OR(LEN(B215&amp;"")=0,LEN(C215&amp;"")=0,LEN(D215&amp;"")=0,LEN(E215&amp;"")=0,LEN(F215&amp;"")=0,LEN(G215&amp;"")=0,LEN(H215&amp;"")=0,LEN(I215&amp;"")=0),"Complete configuration fields",IF(COUNTIFS('Opening Schedule'!$A$8:$A$107,A215)&lt;&gt;1,"Missing or duplicate Opening ID",IF(INDEX('Opening Schedule'!$G$8:$G$107,MATCH(A215,'Opening Schedule'!$A$8:$A$107,0))&lt;&gt;B215,"Revision mismatch",IF(INDEX('Opening Schedule'!$K$8:$K$107,MATCH(A215,'Opening Schedule'!$A$8:$A$107,0))&lt;&gt;"Recorded","Opening record incomplete","Linked"))))))</x:f>
      </x:c>
      <x:c r="K215" s="1"/>
    </x:row>
    <x:row r="216" ht="28" customHeight="1">
      <x:c r="A216" s="23"/>
      <x:c r="B216" s="23"/>
      <x:c r="C216" s="23"/>
      <x:c r="D216" s="23"/>
      <x:c r="E216" s="23"/>
      <x:c r="F216" s="23"/>
      <x:c r="G216" s="23"/>
      <x:c r="H216" s="23"/>
      <x:c r="I216" s="23"/>
      <x:c r="J216" s="25" t="str">
        <x:f>IF(LEN(A216&amp;"")=0,IF(COUNTA(A216,B216,C216,D216,E216,F216,G216,H216,I216)=0,"","Enter Opening ID"),IF(COUNTIFS('Opening Schedule'!$A$118:$A$217,A216)&lt;&gt;1,"Duplicate configuration",IF(OR(LEN(B216&amp;"")=0,LEN(C216&amp;"")=0,LEN(D216&amp;"")=0,LEN(E216&amp;"")=0,LEN(F216&amp;"")=0,LEN(G216&amp;"")=0,LEN(H216&amp;"")=0,LEN(I216&amp;"")=0),"Complete configuration fields",IF(COUNTIFS('Opening Schedule'!$A$8:$A$107,A216)&lt;&gt;1,"Missing or duplicate Opening ID",IF(INDEX('Opening Schedule'!$G$8:$G$107,MATCH(A216,'Opening Schedule'!$A$8:$A$107,0))&lt;&gt;B216,"Revision mismatch",IF(INDEX('Opening Schedule'!$K$8:$K$107,MATCH(A216,'Opening Schedule'!$A$8:$A$107,0))&lt;&gt;"Recorded","Opening record incomplete","Linked"))))))</x:f>
      </x:c>
      <x:c r="K216" s="1"/>
    </x:row>
    <x:row r="217" ht="28" customHeight="1">
      <x:c r="A217" s="23"/>
      <x:c r="B217" s="23"/>
      <x:c r="C217" s="23"/>
      <x:c r="D217" s="23"/>
      <x:c r="E217" s="23"/>
      <x:c r="F217" s="23"/>
      <x:c r="G217" s="23"/>
      <x:c r="H217" s="23"/>
      <x:c r="I217" s="23"/>
      <x:c r="J217" s="25" t="str">
        <x:f>IF(LEN(A217&amp;"")=0,IF(COUNTA(A217,B217,C217,D217,E217,F217,G217,H217,I217)=0,"","Enter Opening ID"),IF(COUNTIFS('Opening Schedule'!$A$118:$A$217,A217)&lt;&gt;1,"Duplicate configuration",IF(OR(LEN(B217&amp;"")=0,LEN(C217&amp;"")=0,LEN(D217&amp;"")=0,LEN(E217&amp;"")=0,LEN(F217&amp;"")=0,LEN(G217&amp;"")=0,LEN(H217&amp;"")=0,LEN(I217&amp;"")=0),"Complete configuration fields",IF(COUNTIFS('Opening Schedule'!$A$8:$A$107,A217)&lt;&gt;1,"Missing or duplicate Opening ID",IF(INDEX('Opening Schedule'!$G$8:$G$107,MATCH(A217,'Opening Schedule'!$A$8:$A$107,0))&lt;&gt;B217,"Revision mismatch",IF(INDEX('Opening Schedule'!$K$8:$K$107,MATCH(A217,'Opening Schedule'!$A$8:$A$107,0))&lt;&gt;"Recorded","Opening record incomplete","Linked"))))))</x:f>
      </x:c>
      <x:c r="K217" s="1"/>
    </x:row>
  </x:sheetData>
  <x:conditionalFormatting sqref="K8:K107">
    <x:cfRule type="expression" dxfId="0" priority="1">
      <x:formula>AND(K8&lt;&gt;"",K8&lt;&gt;"Recorded",K8&lt;&gt;"Linked",K8&lt;&gt;"Review recorded",K8&lt;&gt;"Geometry review recorded",K8&lt;&gt;"Comparable scope recorded",K8&lt;&gt;"Comparable amounts shown",K8&lt;&gt;"Disposition recorded",K8&lt;&gt;"Receipt closure recorded",NOT(ISNUMBER(K8)))</x:formula>
    </x:cfRule>
  </x:conditionalFormatting>
  <x:conditionalFormatting sqref="J118:J217">
    <x:cfRule type="expression" dxfId="1" priority="2">
      <x:formula>AND(J118&lt;&gt;"",J118&lt;&gt;"Recorded",J118&lt;&gt;"Linked",J118&lt;&gt;"Review recorded",J118&lt;&gt;"Geometry review recorded",J118&lt;&gt;"Comparable scope recorded",J118&lt;&gt;"Comparable amounts shown",J118&lt;&gt;"Disposition recorded",J118&lt;&gt;"Receipt closure recorded",NOT(ISNUMBER(J118)))</x:formula>
    </x:cfRule>
  </x:conditionalFormatting>
  <x:dataValidations count="3">
    <x:dataValidation type="list" sqref="C8:C107">
      <x:formula1>"Aluminum window,Vinyl window,Entry door,Interior wood door,Sliding glass door,Folding glass door,Garage door"</x:formula1>
    </x:dataValidation>
    <x:dataValidation type="whole" operator="greaterThanOrEqual" sqref="E8:E107">
      <x:formula1>0</x:formula1>
    </x:dataValidation>
    <x:dataValidation type="list" sqref="F8:F107">
      <x:formula1>"each"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081bcf467d524c98"/>
    <x:tablePart xmlns:r="http://schemas.openxmlformats.org/officeDocument/2006/relationships" r:id="Rba1f8b13368d4251"/>
  </x:tableParts>
</x:worksheet>
</file>

<file path=xl/worksheets/sheet2.xml><?xml version="1.0" encoding="utf-8"?>
<x:worksheet xmlns:x="http://schemas.openxmlformats.org/spreadsheetml/2006/main">
  <x:sheetPr>
    <x:tabColor rgb="FF7B8C8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25" hidden="0" customWidth="1"/>
    <x:col min="3" max="3" width="17.219999313354492" hidden="0" customWidth="1"/>
    <x:col min="4" max="4" width="27.219999313354492" hidden="0" customWidth="1"/>
    <x:col min="5" max="5" width="23.889999389648438" hidden="0" customWidth="1"/>
    <x:col min="6" max="6" width="28.329999923706055" hidden="0" customWidth="1"/>
    <x:col min="7" max="7" width="26.110000610351562" hidden="0" customWidth="1"/>
    <x:col min="8" max="8" width="25" hidden="0" customWidth="1"/>
    <x:col min="9" max="9" width="26.670000076293945" hidden="0" customWidth="1"/>
    <x:col min="10" max="10" width="27.780000686645508" hidden="0" customWidth="1"/>
    <x:col min="11" max="11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Report Scope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Attach the actual product report or label record. A report number alone does not establish the scope of a project opening.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Evidence row 7; technical review row 117. Record the size basis, complete configuration, market and standard edition. Reviewed records are not product certificates.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Report evidence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7" customHeight="1">
      <x:c r="A7" s="17" t="str">
        <x:v>Review ID</x:v>
      </x:c>
      <x:c r="B7" s="18" t="str">
        <x:v>Opening ID</x:v>
      </x:c>
      <x:c r="C7" s="18" t="str">
        <x:v>Drawing revision</x:v>
      </x:c>
      <x:c r="D7" s="18" t="str">
        <x:v>Report / label ID and URL</x:v>
      </x:c>
      <x:c r="E7" s="18" t="str">
        <x:v>Reported manufacturer / series</x:v>
      </x:c>
      <x:c r="F7" s="18" t="str">
        <x:v>Reported glass / hardware configuration</x:v>
      </x:c>
      <x:c r="G7" s="18" t="str">
        <x:v>Test size / permitted size scope</x:v>
      </x:c>
      <x:c r="H7" s="18" t="str">
        <x:v>Applicability limits / page</x:v>
      </x:c>
      <x:c r="I7" s="18" t="str">
        <x:v>Destination market</x:v>
      </x:c>
      <x:c r="J7" s="18" t="str">
        <x:v>Standard / method and edition</x:v>
      </x:c>
      <x:c r="K7" s="19" t="str">
        <x:v>Evidence state</x:v>
      </x:c>
    </x:row>
    <x:row r="8" ht="28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5" t="str">
        <x:f>IF(LEN(A8&amp;"")=0,IF(COUNTA(A8,B8,C8,D8,E8,F8,G8,H8,I8,J8)=0,"","Enter Review ID"),IF(COUNTIFS('Report Scope'!$A$8:$A$107,A8)&lt;&gt;1,"Duplicate Review ID",IF(OR(LEN(B8&amp;"")=0,LEN(C8&amp;"")=0,LEN(D8&amp;"")=0,LEN(E8&amp;"")=0,LEN(F8&amp;"")=0,LEN(G8&amp;"")=0,LEN(H8&amp;"")=0,LEN(I8&amp;"")=0,LEN(J8&amp;"")=0),"Complete report scope fields",IF(COUNTIFS('Opening Schedule'!$A$8:$A$107,B8)&lt;&gt;1,"Missing or duplicate Opening ID",IF(INDEX('Opening Schedule'!$G$8:$G$107,MATCH(B8,'Opening Schedule'!$A$8:$A$107,0))&lt;&gt;C8,"Revision mismatch",IF(INDEX('Opening Schedule'!$K$8:$K$107,MATCH(B8,'Opening Schedule'!$A$8:$A$107,0))&lt;&gt;"Recorded","Opening record incomplete","Linked"))))))</x:f>
      </x:c>
    </x:row>
    <x:row r="9" ht="28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5" t="str">
        <x:f>IF(LEN(A9&amp;"")=0,IF(COUNTA(A9,B9,C9,D9,E9,F9,G9,H9,I9,J9)=0,"","Enter Review ID"),IF(COUNTIFS('Report Scope'!$A$8:$A$107,A9)&lt;&gt;1,"Duplicate Review ID",IF(OR(LEN(B9&amp;"")=0,LEN(C9&amp;"")=0,LEN(D9&amp;"")=0,LEN(E9&amp;"")=0,LEN(F9&amp;"")=0,LEN(G9&amp;"")=0,LEN(H9&amp;"")=0,LEN(I9&amp;"")=0,LEN(J9&amp;"")=0),"Complete report scope fields",IF(COUNTIFS('Opening Schedule'!$A$8:$A$107,B9)&lt;&gt;1,"Missing or duplicate Opening ID",IF(INDEX('Opening Schedule'!$G$8:$G$107,MATCH(B9,'Opening Schedule'!$A$8:$A$107,0))&lt;&gt;C9,"Revision mismatch",IF(INDEX('Opening Schedule'!$K$8:$K$107,MATCH(B9,'Opening Schedule'!$A$8:$A$107,0))&lt;&gt;"Recorded","Opening record incomplete","Linked"))))))</x:f>
      </x:c>
    </x:row>
    <x:row r="10" ht="28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5" t="str">
        <x:f>IF(LEN(A10&amp;"")=0,IF(COUNTA(A10,B10,C10,D10,E10,F10,G10,H10,I10,J10)=0,"","Enter Review ID"),IF(COUNTIFS('Report Scope'!$A$8:$A$107,A10)&lt;&gt;1,"Duplicate Review ID",IF(OR(LEN(B10&amp;"")=0,LEN(C10&amp;"")=0,LEN(D10&amp;"")=0,LEN(E10&amp;"")=0,LEN(F10&amp;"")=0,LEN(G10&amp;"")=0,LEN(H10&amp;"")=0,LEN(I10&amp;"")=0,LEN(J10&amp;"")=0),"Complete report scope fields",IF(COUNTIFS('Opening Schedule'!$A$8:$A$107,B10)&lt;&gt;1,"Missing or duplicate Opening ID",IF(INDEX('Opening Schedule'!$G$8:$G$107,MATCH(B10,'Opening Schedule'!$A$8:$A$107,0))&lt;&gt;C10,"Revision mismatch",IF(INDEX('Opening Schedule'!$K$8:$K$107,MATCH(B10,'Opening Schedule'!$A$8:$A$107,0))&lt;&gt;"Recorded","Opening record incomplete","Linked"))))))</x:f>
      </x:c>
    </x:row>
    <x:row r="11" ht="28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5" t="str">
        <x:f>IF(LEN(A11&amp;"")=0,IF(COUNTA(A11,B11,C11,D11,E11,F11,G11,H11,I11,J11)=0,"","Enter Review ID"),IF(COUNTIFS('Report Scope'!$A$8:$A$107,A11)&lt;&gt;1,"Duplicate Review ID",IF(OR(LEN(B11&amp;"")=0,LEN(C11&amp;"")=0,LEN(D11&amp;"")=0,LEN(E11&amp;"")=0,LEN(F11&amp;"")=0,LEN(G11&amp;"")=0,LEN(H11&amp;"")=0,LEN(I11&amp;"")=0,LEN(J11&amp;"")=0),"Complete report scope fields",IF(COUNTIFS('Opening Schedule'!$A$8:$A$107,B11)&lt;&gt;1,"Missing or duplicate Opening ID",IF(INDEX('Opening Schedule'!$G$8:$G$107,MATCH(B11,'Opening Schedule'!$A$8:$A$107,0))&lt;&gt;C11,"Revision mismatch",IF(INDEX('Opening Schedule'!$K$8:$K$107,MATCH(B11,'Opening Schedule'!$A$8:$A$107,0))&lt;&gt;"Recorded","Opening record incomplete","Linked"))))))</x:f>
      </x:c>
    </x:row>
    <x:row r="12" ht="28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5" t="str">
        <x:f>IF(LEN(A12&amp;"")=0,IF(COUNTA(A12,B12,C12,D12,E12,F12,G12,H12,I12,J12)=0,"","Enter Review ID"),IF(COUNTIFS('Report Scope'!$A$8:$A$107,A12)&lt;&gt;1,"Duplicate Review ID",IF(OR(LEN(B12&amp;"")=0,LEN(C12&amp;"")=0,LEN(D12&amp;"")=0,LEN(E12&amp;"")=0,LEN(F12&amp;"")=0,LEN(G12&amp;"")=0,LEN(H12&amp;"")=0,LEN(I12&amp;"")=0,LEN(J12&amp;"")=0),"Complete report scope fields",IF(COUNTIFS('Opening Schedule'!$A$8:$A$107,B12)&lt;&gt;1,"Missing or duplicate Opening ID",IF(INDEX('Opening Schedule'!$G$8:$G$107,MATCH(B12,'Opening Schedule'!$A$8:$A$107,0))&lt;&gt;C12,"Revision mismatch",IF(INDEX('Opening Schedule'!$K$8:$K$107,MATCH(B12,'Opening Schedule'!$A$8:$A$107,0))&lt;&gt;"Recorded","Opening record incomplete","Linked"))))))</x:f>
      </x:c>
    </x:row>
    <x:row r="13" ht="28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5" t="str">
        <x:f>IF(LEN(A13&amp;"")=0,IF(COUNTA(A13,B13,C13,D13,E13,F13,G13,H13,I13,J13)=0,"","Enter Review ID"),IF(COUNTIFS('Report Scope'!$A$8:$A$107,A13)&lt;&gt;1,"Duplicate Review ID",IF(OR(LEN(B13&amp;"")=0,LEN(C13&amp;"")=0,LEN(D13&amp;"")=0,LEN(E13&amp;"")=0,LEN(F13&amp;"")=0,LEN(G13&amp;"")=0,LEN(H13&amp;"")=0,LEN(I13&amp;"")=0,LEN(J13&amp;"")=0),"Complete report scope fields",IF(COUNTIFS('Opening Schedule'!$A$8:$A$107,B13)&lt;&gt;1,"Missing or duplicate Opening ID",IF(INDEX('Opening Schedule'!$G$8:$G$107,MATCH(B13,'Opening Schedule'!$A$8:$A$107,0))&lt;&gt;C13,"Revision mismatch",IF(INDEX('Opening Schedule'!$K$8:$K$107,MATCH(B13,'Opening Schedule'!$A$8:$A$107,0))&lt;&gt;"Recorded","Opening record incomplete","Linked"))))))</x:f>
      </x:c>
    </x:row>
    <x:row r="14" ht="28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5" t="str">
        <x:f>IF(LEN(A14&amp;"")=0,IF(COUNTA(A14,B14,C14,D14,E14,F14,G14,H14,I14,J14)=0,"","Enter Review ID"),IF(COUNTIFS('Report Scope'!$A$8:$A$107,A14)&lt;&gt;1,"Duplicate Review ID",IF(OR(LEN(B14&amp;"")=0,LEN(C14&amp;"")=0,LEN(D14&amp;"")=0,LEN(E14&amp;"")=0,LEN(F14&amp;"")=0,LEN(G14&amp;"")=0,LEN(H14&amp;"")=0,LEN(I14&amp;"")=0,LEN(J14&amp;"")=0),"Complete report scope fields",IF(COUNTIFS('Opening Schedule'!$A$8:$A$107,B14)&lt;&gt;1,"Missing or duplicate Opening ID",IF(INDEX('Opening Schedule'!$G$8:$G$107,MATCH(B14,'Opening Schedule'!$A$8:$A$107,0))&lt;&gt;C14,"Revision mismatch",IF(INDEX('Opening Schedule'!$K$8:$K$107,MATCH(B14,'Opening Schedule'!$A$8:$A$107,0))&lt;&gt;"Recorded","Opening record incomplete","Linked"))))))</x:f>
      </x:c>
    </x:row>
    <x:row r="15" ht="28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5" t="str">
        <x:f>IF(LEN(A15&amp;"")=0,IF(COUNTA(A15,B15,C15,D15,E15,F15,G15,H15,I15,J15)=0,"","Enter Review ID"),IF(COUNTIFS('Report Scope'!$A$8:$A$107,A15)&lt;&gt;1,"Duplicate Review ID",IF(OR(LEN(B15&amp;"")=0,LEN(C15&amp;"")=0,LEN(D15&amp;"")=0,LEN(E15&amp;"")=0,LEN(F15&amp;"")=0,LEN(G15&amp;"")=0,LEN(H15&amp;"")=0,LEN(I15&amp;"")=0,LEN(J15&amp;"")=0),"Complete report scope fields",IF(COUNTIFS('Opening Schedule'!$A$8:$A$107,B15)&lt;&gt;1,"Missing or duplicate Opening ID",IF(INDEX('Opening Schedule'!$G$8:$G$107,MATCH(B15,'Opening Schedule'!$A$8:$A$107,0))&lt;&gt;C15,"Revision mismatch",IF(INDEX('Opening Schedule'!$K$8:$K$107,MATCH(B15,'Opening Schedule'!$A$8:$A$107,0))&lt;&gt;"Recorded","Opening record incomplete","Linked"))))))</x:f>
      </x:c>
    </x:row>
    <x:row r="16" ht="28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5" t="str">
        <x:f>IF(LEN(A16&amp;"")=0,IF(COUNTA(A16,B16,C16,D16,E16,F16,G16,H16,I16,J16)=0,"","Enter Review ID"),IF(COUNTIFS('Report Scope'!$A$8:$A$107,A16)&lt;&gt;1,"Duplicate Review ID",IF(OR(LEN(B16&amp;"")=0,LEN(C16&amp;"")=0,LEN(D16&amp;"")=0,LEN(E16&amp;"")=0,LEN(F16&amp;"")=0,LEN(G16&amp;"")=0,LEN(H16&amp;"")=0,LEN(I16&amp;"")=0,LEN(J16&amp;"")=0),"Complete report scope fields",IF(COUNTIFS('Opening Schedule'!$A$8:$A$107,B16)&lt;&gt;1,"Missing or duplicate Opening ID",IF(INDEX('Opening Schedule'!$G$8:$G$107,MATCH(B16,'Opening Schedule'!$A$8:$A$107,0))&lt;&gt;C16,"Revision mismatch",IF(INDEX('Opening Schedule'!$K$8:$K$107,MATCH(B16,'Opening Schedule'!$A$8:$A$107,0))&lt;&gt;"Recorded","Opening record incomplete","Linked"))))))</x:f>
      </x:c>
    </x:row>
    <x:row r="17" ht="28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5" t="str">
        <x:f>IF(LEN(A17&amp;"")=0,IF(COUNTA(A17,B17,C17,D17,E17,F17,G17,H17,I17,J17)=0,"","Enter Review ID"),IF(COUNTIFS('Report Scope'!$A$8:$A$107,A17)&lt;&gt;1,"Duplicate Review ID",IF(OR(LEN(B17&amp;"")=0,LEN(C17&amp;"")=0,LEN(D17&amp;"")=0,LEN(E17&amp;"")=0,LEN(F17&amp;"")=0,LEN(G17&amp;"")=0,LEN(H17&amp;"")=0,LEN(I17&amp;"")=0,LEN(J17&amp;"")=0),"Complete report scope fields",IF(COUNTIFS('Opening Schedule'!$A$8:$A$107,B17)&lt;&gt;1,"Missing or duplicate Opening ID",IF(INDEX('Opening Schedule'!$G$8:$G$107,MATCH(B17,'Opening Schedule'!$A$8:$A$107,0))&lt;&gt;C17,"Revision mismatch",IF(INDEX('Opening Schedule'!$K$8:$K$107,MATCH(B17,'Opening Schedule'!$A$8:$A$107,0))&lt;&gt;"Recorded","Opening record incomplete","Linked"))))))</x:f>
      </x:c>
    </x:row>
    <x:row r="18" ht="28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5" t="str">
        <x:f>IF(LEN(A18&amp;"")=0,IF(COUNTA(A18,B18,C18,D18,E18,F18,G18,H18,I18,J18)=0,"","Enter Review ID"),IF(COUNTIFS('Report Scope'!$A$8:$A$107,A18)&lt;&gt;1,"Duplicate Review ID",IF(OR(LEN(B18&amp;"")=0,LEN(C18&amp;"")=0,LEN(D18&amp;"")=0,LEN(E18&amp;"")=0,LEN(F18&amp;"")=0,LEN(G18&amp;"")=0,LEN(H18&amp;"")=0,LEN(I18&amp;"")=0,LEN(J18&amp;"")=0),"Complete report scope fields",IF(COUNTIFS('Opening Schedule'!$A$8:$A$107,B18)&lt;&gt;1,"Missing or duplicate Opening ID",IF(INDEX('Opening Schedule'!$G$8:$G$107,MATCH(B18,'Opening Schedule'!$A$8:$A$107,0))&lt;&gt;C18,"Revision mismatch",IF(INDEX('Opening Schedule'!$K$8:$K$107,MATCH(B18,'Opening Schedule'!$A$8:$A$107,0))&lt;&gt;"Recorded","Opening record incomplete","Linked"))))))</x:f>
      </x:c>
    </x:row>
    <x:row r="19" ht="28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5" t="str">
        <x:f>IF(LEN(A19&amp;"")=0,IF(COUNTA(A19,B19,C19,D19,E19,F19,G19,H19,I19,J19)=0,"","Enter Review ID"),IF(COUNTIFS('Report Scope'!$A$8:$A$107,A19)&lt;&gt;1,"Duplicate Review ID",IF(OR(LEN(B19&amp;"")=0,LEN(C19&amp;"")=0,LEN(D19&amp;"")=0,LEN(E19&amp;"")=0,LEN(F19&amp;"")=0,LEN(G19&amp;"")=0,LEN(H19&amp;"")=0,LEN(I19&amp;"")=0,LEN(J19&amp;"")=0),"Complete report scope fields",IF(COUNTIFS('Opening Schedule'!$A$8:$A$107,B19)&lt;&gt;1,"Missing or duplicate Opening ID",IF(INDEX('Opening Schedule'!$G$8:$G$107,MATCH(B19,'Opening Schedule'!$A$8:$A$107,0))&lt;&gt;C19,"Revision mismatch",IF(INDEX('Opening Schedule'!$K$8:$K$107,MATCH(B19,'Opening Schedule'!$A$8:$A$107,0))&lt;&gt;"Recorded","Opening record incomplete","Linked"))))))</x:f>
      </x:c>
    </x:row>
    <x:row r="20" ht="28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5" t="str">
        <x:f>IF(LEN(A20&amp;"")=0,IF(COUNTA(A20,B20,C20,D20,E20,F20,G20,H20,I20,J20)=0,"","Enter Review ID"),IF(COUNTIFS('Report Scope'!$A$8:$A$107,A20)&lt;&gt;1,"Duplicate Review ID",IF(OR(LEN(B20&amp;"")=0,LEN(C20&amp;"")=0,LEN(D20&amp;"")=0,LEN(E20&amp;"")=0,LEN(F20&amp;"")=0,LEN(G20&amp;"")=0,LEN(H20&amp;"")=0,LEN(I20&amp;"")=0,LEN(J20&amp;"")=0),"Complete report scope fields",IF(COUNTIFS('Opening Schedule'!$A$8:$A$107,B20)&lt;&gt;1,"Missing or duplicate Opening ID",IF(INDEX('Opening Schedule'!$G$8:$G$107,MATCH(B20,'Opening Schedule'!$A$8:$A$107,0))&lt;&gt;C20,"Revision mismatch",IF(INDEX('Opening Schedule'!$K$8:$K$107,MATCH(B20,'Opening Schedule'!$A$8:$A$107,0))&lt;&gt;"Recorded","Opening record incomplete","Linked"))))))</x:f>
      </x:c>
    </x:row>
    <x:row r="21" ht="28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5" t="str">
        <x:f>IF(LEN(A21&amp;"")=0,IF(COUNTA(A21,B21,C21,D21,E21,F21,G21,H21,I21,J21)=0,"","Enter Review ID"),IF(COUNTIFS('Report Scope'!$A$8:$A$107,A21)&lt;&gt;1,"Duplicate Review ID",IF(OR(LEN(B21&amp;"")=0,LEN(C21&amp;"")=0,LEN(D21&amp;"")=0,LEN(E21&amp;"")=0,LEN(F21&amp;"")=0,LEN(G21&amp;"")=0,LEN(H21&amp;"")=0,LEN(I21&amp;"")=0,LEN(J21&amp;"")=0),"Complete report scope fields",IF(COUNTIFS('Opening Schedule'!$A$8:$A$107,B21)&lt;&gt;1,"Missing or duplicate Opening ID",IF(INDEX('Opening Schedule'!$G$8:$G$107,MATCH(B21,'Opening Schedule'!$A$8:$A$107,0))&lt;&gt;C21,"Revision mismatch",IF(INDEX('Opening Schedule'!$K$8:$K$107,MATCH(B21,'Opening Schedule'!$A$8:$A$107,0))&lt;&gt;"Recorded","Opening record incomplete","Linked"))))))</x:f>
      </x:c>
    </x:row>
    <x:row r="22" ht="28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5" t="str">
        <x:f>IF(LEN(A22&amp;"")=0,IF(COUNTA(A22,B22,C22,D22,E22,F22,G22,H22,I22,J22)=0,"","Enter Review ID"),IF(COUNTIFS('Report Scope'!$A$8:$A$107,A22)&lt;&gt;1,"Duplicate Review ID",IF(OR(LEN(B22&amp;"")=0,LEN(C22&amp;"")=0,LEN(D22&amp;"")=0,LEN(E22&amp;"")=0,LEN(F22&amp;"")=0,LEN(G22&amp;"")=0,LEN(H22&amp;"")=0,LEN(I22&amp;"")=0,LEN(J22&amp;"")=0),"Complete report scope fields",IF(COUNTIFS('Opening Schedule'!$A$8:$A$107,B22)&lt;&gt;1,"Missing or duplicate Opening ID",IF(INDEX('Opening Schedule'!$G$8:$G$107,MATCH(B22,'Opening Schedule'!$A$8:$A$107,0))&lt;&gt;C22,"Revision mismatch",IF(INDEX('Opening Schedule'!$K$8:$K$107,MATCH(B22,'Opening Schedule'!$A$8:$A$107,0))&lt;&gt;"Recorded","Opening record incomplete","Linked"))))))</x:f>
      </x:c>
    </x:row>
    <x:row r="23" ht="28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5" t="str">
        <x:f>IF(LEN(A23&amp;"")=0,IF(COUNTA(A23,B23,C23,D23,E23,F23,G23,H23,I23,J23)=0,"","Enter Review ID"),IF(COUNTIFS('Report Scope'!$A$8:$A$107,A23)&lt;&gt;1,"Duplicate Review ID",IF(OR(LEN(B23&amp;"")=0,LEN(C23&amp;"")=0,LEN(D23&amp;"")=0,LEN(E23&amp;"")=0,LEN(F23&amp;"")=0,LEN(G23&amp;"")=0,LEN(H23&amp;"")=0,LEN(I23&amp;"")=0,LEN(J23&amp;"")=0),"Complete report scope fields",IF(COUNTIFS('Opening Schedule'!$A$8:$A$107,B23)&lt;&gt;1,"Missing or duplicate Opening ID",IF(INDEX('Opening Schedule'!$G$8:$G$107,MATCH(B23,'Opening Schedule'!$A$8:$A$107,0))&lt;&gt;C23,"Revision mismatch",IF(INDEX('Opening Schedule'!$K$8:$K$107,MATCH(B23,'Opening Schedule'!$A$8:$A$107,0))&lt;&gt;"Recorded","Opening record incomplete","Linked"))))))</x:f>
      </x:c>
    </x:row>
    <x:row r="24" ht="28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5" t="str">
        <x:f>IF(LEN(A24&amp;"")=0,IF(COUNTA(A24,B24,C24,D24,E24,F24,G24,H24,I24,J24)=0,"","Enter Review ID"),IF(COUNTIFS('Report Scope'!$A$8:$A$107,A24)&lt;&gt;1,"Duplicate Review ID",IF(OR(LEN(B24&amp;"")=0,LEN(C24&amp;"")=0,LEN(D24&amp;"")=0,LEN(E24&amp;"")=0,LEN(F24&amp;"")=0,LEN(G24&amp;"")=0,LEN(H24&amp;"")=0,LEN(I24&amp;"")=0,LEN(J24&amp;"")=0),"Complete report scope fields",IF(COUNTIFS('Opening Schedule'!$A$8:$A$107,B24)&lt;&gt;1,"Missing or duplicate Opening ID",IF(INDEX('Opening Schedule'!$G$8:$G$107,MATCH(B24,'Opening Schedule'!$A$8:$A$107,0))&lt;&gt;C24,"Revision mismatch",IF(INDEX('Opening Schedule'!$K$8:$K$107,MATCH(B24,'Opening Schedule'!$A$8:$A$107,0))&lt;&gt;"Recorded","Opening record incomplete","Linked"))))))</x:f>
      </x:c>
    </x:row>
    <x:row r="25" ht="28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5" t="str">
        <x:f>IF(LEN(A25&amp;"")=0,IF(COUNTA(A25,B25,C25,D25,E25,F25,G25,H25,I25,J25)=0,"","Enter Review ID"),IF(COUNTIFS('Report Scope'!$A$8:$A$107,A25)&lt;&gt;1,"Duplicate Review ID",IF(OR(LEN(B25&amp;"")=0,LEN(C25&amp;"")=0,LEN(D25&amp;"")=0,LEN(E25&amp;"")=0,LEN(F25&amp;"")=0,LEN(G25&amp;"")=0,LEN(H25&amp;"")=0,LEN(I25&amp;"")=0,LEN(J25&amp;"")=0),"Complete report scope fields",IF(COUNTIFS('Opening Schedule'!$A$8:$A$107,B25)&lt;&gt;1,"Missing or duplicate Opening ID",IF(INDEX('Opening Schedule'!$G$8:$G$107,MATCH(B25,'Opening Schedule'!$A$8:$A$107,0))&lt;&gt;C25,"Revision mismatch",IF(INDEX('Opening Schedule'!$K$8:$K$107,MATCH(B25,'Opening Schedule'!$A$8:$A$107,0))&lt;&gt;"Recorded","Opening record incomplete","Linked"))))))</x:f>
      </x:c>
    </x:row>
    <x:row r="26" ht="28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5" t="str">
        <x:f>IF(LEN(A26&amp;"")=0,IF(COUNTA(A26,B26,C26,D26,E26,F26,G26,H26,I26,J26)=0,"","Enter Review ID"),IF(COUNTIFS('Report Scope'!$A$8:$A$107,A26)&lt;&gt;1,"Duplicate Review ID",IF(OR(LEN(B26&amp;"")=0,LEN(C26&amp;"")=0,LEN(D26&amp;"")=0,LEN(E26&amp;"")=0,LEN(F26&amp;"")=0,LEN(G26&amp;"")=0,LEN(H26&amp;"")=0,LEN(I26&amp;"")=0,LEN(J26&amp;"")=0),"Complete report scope fields",IF(COUNTIFS('Opening Schedule'!$A$8:$A$107,B26)&lt;&gt;1,"Missing or duplicate Opening ID",IF(INDEX('Opening Schedule'!$G$8:$G$107,MATCH(B26,'Opening Schedule'!$A$8:$A$107,0))&lt;&gt;C26,"Revision mismatch",IF(INDEX('Opening Schedule'!$K$8:$K$107,MATCH(B26,'Opening Schedule'!$A$8:$A$107,0))&lt;&gt;"Recorded","Opening record incomplete","Linked"))))))</x:f>
      </x:c>
    </x:row>
    <x:row r="27" ht="28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5" t="str">
        <x:f>IF(LEN(A27&amp;"")=0,IF(COUNTA(A27,B27,C27,D27,E27,F27,G27,H27,I27,J27)=0,"","Enter Review ID"),IF(COUNTIFS('Report Scope'!$A$8:$A$107,A27)&lt;&gt;1,"Duplicate Review ID",IF(OR(LEN(B27&amp;"")=0,LEN(C27&amp;"")=0,LEN(D27&amp;"")=0,LEN(E27&amp;"")=0,LEN(F27&amp;"")=0,LEN(G27&amp;"")=0,LEN(H27&amp;"")=0,LEN(I27&amp;"")=0,LEN(J27&amp;"")=0),"Complete report scope fields",IF(COUNTIFS('Opening Schedule'!$A$8:$A$107,B27)&lt;&gt;1,"Missing or duplicate Opening ID",IF(INDEX('Opening Schedule'!$G$8:$G$107,MATCH(B27,'Opening Schedule'!$A$8:$A$107,0))&lt;&gt;C27,"Revision mismatch",IF(INDEX('Opening Schedule'!$K$8:$K$107,MATCH(B27,'Opening Schedule'!$A$8:$A$107,0))&lt;&gt;"Recorded","Opening record incomplete","Linked"))))))</x:f>
      </x:c>
    </x:row>
    <x:row r="28" ht="28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5" t="str">
        <x:f>IF(LEN(A28&amp;"")=0,IF(COUNTA(A28,B28,C28,D28,E28,F28,G28,H28,I28,J28)=0,"","Enter Review ID"),IF(COUNTIFS('Report Scope'!$A$8:$A$107,A28)&lt;&gt;1,"Duplicate Review ID",IF(OR(LEN(B28&amp;"")=0,LEN(C28&amp;"")=0,LEN(D28&amp;"")=0,LEN(E28&amp;"")=0,LEN(F28&amp;"")=0,LEN(G28&amp;"")=0,LEN(H28&amp;"")=0,LEN(I28&amp;"")=0,LEN(J28&amp;"")=0),"Complete report scope fields",IF(COUNTIFS('Opening Schedule'!$A$8:$A$107,B28)&lt;&gt;1,"Missing or duplicate Opening ID",IF(INDEX('Opening Schedule'!$G$8:$G$107,MATCH(B28,'Opening Schedule'!$A$8:$A$107,0))&lt;&gt;C28,"Revision mismatch",IF(INDEX('Opening Schedule'!$K$8:$K$107,MATCH(B28,'Opening Schedule'!$A$8:$A$107,0))&lt;&gt;"Recorded","Opening record incomplete","Linked"))))))</x:f>
      </x:c>
    </x:row>
    <x:row r="29" ht="28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5" t="str">
        <x:f>IF(LEN(A29&amp;"")=0,IF(COUNTA(A29,B29,C29,D29,E29,F29,G29,H29,I29,J29)=0,"","Enter Review ID"),IF(COUNTIFS('Report Scope'!$A$8:$A$107,A29)&lt;&gt;1,"Duplicate Review ID",IF(OR(LEN(B29&amp;"")=0,LEN(C29&amp;"")=0,LEN(D29&amp;"")=0,LEN(E29&amp;"")=0,LEN(F29&amp;"")=0,LEN(G29&amp;"")=0,LEN(H29&amp;"")=0,LEN(I29&amp;"")=0,LEN(J29&amp;"")=0),"Complete report scope fields",IF(COUNTIFS('Opening Schedule'!$A$8:$A$107,B29)&lt;&gt;1,"Missing or duplicate Opening ID",IF(INDEX('Opening Schedule'!$G$8:$G$107,MATCH(B29,'Opening Schedule'!$A$8:$A$107,0))&lt;&gt;C29,"Revision mismatch",IF(INDEX('Opening Schedule'!$K$8:$K$107,MATCH(B29,'Opening Schedule'!$A$8:$A$107,0))&lt;&gt;"Recorded","Opening record incomplete","Linked"))))))</x:f>
      </x:c>
    </x:row>
    <x:row r="30" ht="28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5" t="str">
        <x:f>IF(LEN(A30&amp;"")=0,IF(COUNTA(A30,B30,C30,D30,E30,F30,G30,H30,I30,J30)=0,"","Enter Review ID"),IF(COUNTIFS('Report Scope'!$A$8:$A$107,A30)&lt;&gt;1,"Duplicate Review ID",IF(OR(LEN(B30&amp;"")=0,LEN(C30&amp;"")=0,LEN(D30&amp;"")=0,LEN(E30&amp;"")=0,LEN(F30&amp;"")=0,LEN(G30&amp;"")=0,LEN(H30&amp;"")=0,LEN(I30&amp;"")=0,LEN(J30&amp;"")=0),"Complete report scope fields",IF(COUNTIFS('Opening Schedule'!$A$8:$A$107,B30)&lt;&gt;1,"Missing or duplicate Opening ID",IF(INDEX('Opening Schedule'!$G$8:$G$107,MATCH(B30,'Opening Schedule'!$A$8:$A$107,0))&lt;&gt;C30,"Revision mismatch",IF(INDEX('Opening Schedule'!$K$8:$K$107,MATCH(B30,'Opening Schedule'!$A$8:$A$107,0))&lt;&gt;"Recorded","Opening record incomplete","Linked"))))))</x:f>
      </x:c>
    </x:row>
    <x:row r="31" ht="28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5" t="str">
        <x:f>IF(LEN(A31&amp;"")=0,IF(COUNTA(A31,B31,C31,D31,E31,F31,G31,H31,I31,J31)=0,"","Enter Review ID"),IF(COUNTIFS('Report Scope'!$A$8:$A$107,A31)&lt;&gt;1,"Duplicate Review ID",IF(OR(LEN(B31&amp;"")=0,LEN(C31&amp;"")=0,LEN(D31&amp;"")=0,LEN(E31&amp;"")=0,LEN(F31&amp;"")=0,LEN(G31&amp;"")=0,LEN(H31&amp;"")=0,LEN(I31&amp;"")=0,LEN(J31&amp;"")=0),"Complete report scope fields",IF(COUNTIFS('Opening Schedule'!$A$8:$A$107,B31)&lt;&gt;1,"Missing or duplicate Opening ID",IF(INDEX('Opening Schedule'!$G$8:$G$107,MATCH(B31,'Opening Schedule'!$A$8:$A$107,0))&lt;&gt;C31,"Revision mismatch",IF(INDEX('Opening Schedule'!$K$8:$K$107,MATCH(B31,'Opening Schedule'!$A$8:$A$107,0))&lt;&gt;"Recorded","Opening record incomplete","Linked"))))))</x:f>
      </x:c>
    </x:row>
    <x:row r="32" ht="28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5" t="str">
        <x:f>IF(LEN(A32&amp;"")=0,IF(COUNTA(A32,B32,C32,D32,E32,F32,G32,H32,I32,J32)=0,"","Enter Review ID"),IF(COUNTIFS('Report Scope'!$A$8:$A$107,A32)&lt;&gt;1,"Duplicate Review ID",IF(OR(LEN(B32&amp;"")=0,LEN(C32&amp;"")=0,LEN(D32&amp;"")=0,LEN(E32&amp;"")=0,LEN(F32&amp;"")=0,LEN(G32&amp;"")=0,LEN(H32&amp;"")=0,LEN(I32&amp;"")=0,LEN(J32&amp;"")=0),"Complete report scope fields",IF(COUNTIFS('Opening Schedule'!$A$8:$A$107,B32)&lt;&gt;1,"Missing or duplicate Opening ID",IF(INDEX('Opening Schedule'!$G$8:$G$107,MATCH(B32,'Opening Schedule'!$A$8:$A$107,0))&lt;&gt;C32,"Revision mismatch",IF(INDEX('Opening Schedule'!$K$8:$K$107,MATCH(B32,'Opening Schedule'!$A$8:$A$107,0))&lt;&gt;"Recorded","Opening record incomplete","Linked"))))))</x:f>
      </x:c>
    </x:row>
    <x:row r="33" ht="28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5" t="str">
        <x:f>IF(LEN(A33&amp;"")=0,IF(COUNTA(A33,B33,C33,D33,E33,F33,G33,H33,I33,J33)=0,"","Enter Review ID"),IF(COUNTIFS('Report Scope'!$A$8:$A$107,A33)&lt;&gt;1,"Duplicate Review ID",IF(OR(LEN(B33&amp;"")=0,LEN(C33&amp;"")=0,LEN(D33&amp;"")=0,LEN(E33&amp;"")=0,LEN(F33&amp;"")=0,LEN(G33&amp;"")=0,LEN(H33&amp;"")=0,LEN(I33&amp;"")=0,LEN(J33&amp;"")=0),"Complete report scope fields",IF(COUNTIFS('Opening Schedule'!$A$8:$A$107,B33)&lt;&gt;1,"Missing or duplicate Opening ID",IF(INDEX('Opening Schedule'!$G$8:$G$107,MATCH(B33,'Opening Schedule'!$A$8:$A$107,0))&lt;&gt;C33,"Revision mismatch",IF(INDEX('Opening Schedule'!$K$8:$K$107,MATCH(B33,'Opening Schedule'!$A$8:$A$107,0))&lt;&gt;"Recorded","Opening record incomplete","Linked"))))))</x:f>
      </x:c>
    </x:row>
    <x:row r="34" ht="28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5" t="str">
        <x:f>IF(LEN(A34&amp;"")=0,IF(COUNTA(A34,B34,C34,D34,E34,F34,G34,H34,I34,J34)=0,"","Enter Review ID"),IF(COUNTIFS('Report Scope'!$A$8:$A$107,A34)&lt;&gt;1,"Duplicate Review ID",IF(OR(LEN(B34&amp;"")=0,LEN(C34&amp;"")=0,LEN(D34&amp;"")=0,LEN(E34&amp;"")=0,LEN(F34&amp;"")=0,LEN(G34&amp;"")=0,LEN(H34&amp;"")=0,LEN(I34&amp;"")=0,LEN(J34&amp;"")=0),"Complete report scope fields",IF(COUNTIFS('Opening Schedule'!$A$8:$A$107,B34)&lt;&gt;1,"Missing or duplicate Opening ID",IF(INDEX('Opening Schedule'!$G$8:$G$107,MATCH(B34,'Opening Schedule'!$A$8:$A$107,0))&lt;&gt;C34,"Revision mismatch",IF(INDEX('Opening Schedule'!$K$8:$K$107,MATCH(B34,'Opening Schedule'!$A$8:$A$107,0))&lt;&gt;"Recorded","Opening record incomplete","Linked"))))))</x:f>
      </x:c>
    </x:row>
    <x:row r="35" ht="28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5" t="str">
        <x:f>IF(LEN(A35&amp;"")=0,IF(COUNTA(A35,B35,C35,D35,E35,F35,G35,H35,I35,J35)=0,"","Enter Review ID"),IF(COUNTIFS('Report Scope'!$A$8:$A$107,A35)&lt;&gt;1,"Duplicate Review ID",IF(OR(LEN(B35&amp;"")=0,LEN(C35&amp;"")=0,LEN(D35&amp;"")=0,LEN(E35&amp;"")=0,LEN(F35&amp;"")=0,LEN(G35&amp;"")=0,LEN(H35&amp;"")=0,LEN(I35&amp;"")=0,LEN(J35&amp;"")=0),"Complete report scope fields",IF(COUNTIFS('Opening Schedule'!$A$8:$A$107,B35)&lt;&gt;1,"Missing or duplicate Opening ID",IF(INDEX('Opening Schedule'!$G$8:$G$107,MATCH(B35,'Opening Schedule'!$A$8:$A$107,0))&lt;&gt;C35,"Revision mismatch",IF(INDEX('Opening Schedule'!$K$8:$K$107,MATCH(B35,'Opening Schedule'!$A$8:$A$107,0))&lt;&gt;"Recorded","Opening record incomplete","Linked"))))))</x:f>
      </x:c>
    </x:row>
    <x:row r="36" ht="28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5" t="str">
        <x:f>IF(LEN(A36&amp;"")=0,IF(COUNTA(A36,B36,C36,D36,E36,F36,G36,H36,I36,J36)=0,"","Enter Review ID"),IF(COUNTIFS('Report Scope'!$A$8:$A$107,A36)&lt;&gt;1,"Duplicate Review ID",IF(OR(LEN(B36&amp;"")=0,LEN(C36&amp;"")=0,LEN(D36&amp;"")=0,LEN(E36&amp;"")=0,LEN(F36&amp;"")=0,LEN(G36&amp;"")=0,LEN(H36&amp;"")=0,LEN(I36&amp;"")=0,LEN(J36&amp;"")=0),"Complete report scope fields",IF(COUNTIFS('Opening Schedule'!$A$8:$A$107,B36)&lt;&gt;1,"Missing or duplicate Opening ID",IF(INDEX('Opening Schedule'!$G$8:$G$107,MATCH(B36,'Opening Schedule'!$A$8:$A$107,0))&lt;&gt;C36,"Revision mismatch",IF(INDEX('Opening Schedule'!$K$8:$K$107,MATCH(B36,'Opening Schedule'!$A$8:$A$107,0))&lt;&gt;"Recorded","Opening record incomplete","Linked"))))))</x:f>
      </x:c>
    </x:row>
    <x:row r="37" ht="28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5" t="str">
        <x:f>IF(LEN(A37&amp;"")=0,IF(COUNTA(A37,B37,C37,D37,E37,F37,G37,H37,I37,J37)=0,"","Enter Review ID"),IF(COUNTIFS('Report Scope'!$A$8:$A$107,A37)&lt;&gt;1,"Duplicate Review ID",IF(OR(LEN(B37&amp;"")=0,LEN(C37&amp;"")=0,LEN(D37&amp;"")=0,LEN(E37&amp;"")=0,LEN(F37&amp;"")=0,LEN(G37&amp;"")=0,LEN(H37&amp;"")=0,LEN(I37&amp;"")=0,LEN(J37&amp;"")=0),"Complete report scope fields",IF(COUNTIFS('Opening Schedule'!$A$8:$A$107,B37)&lt;&gt;1,"Missing or duplicate Opening ID",IF(INDEX('Opening Schedule'!$G$8:$G$107,MATCH(B37,'Opening Schedule'!$A$8:$A$107,0))&lt;&gt;C37,"Revision mismatch",IF(INDEX('Opening Schedule'!$K$8:$K$107,MATCH(B37,'Opening Schedule'!$A$8:$A$107,0))&lt;&gt;"Recorded","Opening record incomplete","Linked"))))))</x:f>
      </x:c>
    </x:row>
    <x:row r="38" ht="28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5" t="str">
        <x:f>IF(LEN(A38&amp;"")=0,IF(COUNTA(A38,B38,C38,D38,E38,F38,G38,H38,I38,J38)=0,"","Enter Review ID"),IF(COUNTIFS('Report Scope'!$A$8:$A$107,A38)&lt;&gt;1,"Duplicate Review ID",IF(OR(LEN(B38&amp;"")=0,LEN(C38&amp;"")=0,LEN(D38&amp;"")=0,LEN(E38&amp;"")=0,LEN(F38&amp;"")=0,LEN(G38&amp;"")=0,LEN(H38&amp;"")=0,LEN(I38&amp;"")=0,LEN(J38&amp;"")=0),"Complete report scope fields",IF(COUNTIFS('Opening Schedule'!$A$8:$A$107,B38)&lt;&gt;1,"Missing or duplicate Opening ID",IF(INDEX('Opening Schedule'!$G$8:$G$107,MATCH(B38,'Opening Schedule'!$A$8:$A$107,0))&lt;&gt;C38,"Revision mismatch",IF(INDEX('Opening Schedule'!$K$8:$K$107,MATCH(B38,'Opening Schedule'!$A$8:$A$107,0))&lt;&gt;"Recorded","Opening record incomplete","Linked"))))))</x:f>
      </x:c>
    </x:row>
    <x:row r="39" ht="28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5" t="str">
        <x:f>IF(LEN(A39&amp;"")=0,IF(COUNTA(A39,B39,C39,D39,E39,F39,G39,H39,I39,J39)=0,"","Enter Review ID"),IF(COUNTIFS('Report Scope'!$A$8:$A$107,A39)&lt;&gt;1,"Duplicate Review ID",IF(OR(LEN(B39&amp;"")=0,LEN(C39&amp;"")=0,LEN(D39&amp;"")=0,LEN(E39&amp;"")=0,LEN(F39&amp;"")=0,LEN(G39&amp;"")=0,LEN(H39&amp;"")=0,LEN(I39&amp;"")=0,LEN(J39&amp;"")=0),"Complete report scope fields",IF(COUNTIFS('Opening Schedule'!$A$8:$A$107,B39)&lt;&gt;1,"Missing or duplicate Opening ID",IF(INDEX('Opening Schedule'!$G$8:$G$107,MATCH(B39,'Opening Schedule'!$A$8:$A$107,0))&lt;&gt;C39,"Revision mismatch",IF(INDEX('Opening Schedule'!$K$8:$K$107,MATCH(B39,'Opening Schedule'!$A$8:$A$107,0))&lt;&gt;"Recorded","Opening record incomplete","Linked"))))))</x:f>
      </x:c>
    </x:row>
    <x:row r="40" ht="28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5" t="str">
        <x:f>IF(LEN(A40&amp;"")=0,IF(COUNTA(A40,B40,C40,D40,E40,F40,G40,H40,I40,J40)=0,"","Enter Review ID"),IF(COUNTIFS('Report Scope'!$A$8:$A$107,A40)&lt;&gt;1,"Duplicate Review ID",IF(OR(LEN(B40&amp;"")=0,LEN(C40&amp;"")=0,LEN(D40&amp;"")=0,LEN(E40&amp;"")=0,LEN(F40&amp;"")=0,LEN(G40&amp;"")=0,LEN(H40&amp;"")=0,LEN(I40&amp;"")=0,LEN(J40&amp;"")=0),"Complete report scope fields",IF(COUNTIFS('Opening Schedule'!$A$8:$A$107,B40)&lt;&gt;1,"Missing or duplicate Opening ID",IF(INDEX('Opening Schedule'!$G$8:$G$107,MATCH(B40,'Opening Schedule'!$A$8:$A$107,0))&lt;&gt;C40,"Revision mismatch",IF(INDEX('Opening Schedule'!$K$8:$K$107,MATCH(B40,'Opening Schedule'!$A$8:$A$107,0))&lt;&gt;"Recorded","Opening record incomplete","Linked"))))))</x:f>
      </x:c>
    </x:row>
    <x:row r="41" ht="28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5" t="str">
        <x:f>IF(LEN(A41&amp;"")=0,IF(COUNTA(A41,B41,C41,D41,E41,F41,G41,H41,I41,J41)=0,"","Enter Review ID"),IF(COUNTIFS('Report Scope'!$A$8:$A$107,A41)&lt;&gt;1,"Duplicate Review ID",IF(OR(LEN(B41&amp;"")=0,LEN(C41&amp;"")=0,LEN(D41&amp;"")=0,LEN(E41&amp;"")=0,LEN(F41&amp;"")=0,LEN(G41&amp;"")=0,LEN(H41&amp;"")=0,LEN(I41&amp;"")=0,LEN(J41&amp;"")=0),"Complete report scope fields",IF(COUNTIFS('Opening Schedule'!$A$8:$A$107,B41)&lt;&gt;1,"Missing or duplicate Opening ID",IF(INDEX('Opening Schedule'!$G$8:$G$107,MATCH(B41,'Opening Schedule'!$A$8:$A$107,0))&lt;&gt;C41,"Revision mismatch",IF(INDEX('Opening Schedule'!$K$8:$K$107,MATCH(B41,'Opening Schedule'!$A$8:$A$107,0))&lt;&gt;"Recorded","Opening record incomplete","Linked"))))))</x:f>
      </x:c>
    </x:row>
    <x:row r="42" ht="28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5" t="str">
        <x:f>IF(LEN(A42&amp;"")=0,IF(COUNTA(A42,B42,C42,D42,E42,F42,G42,H42,I42,J42)=0,"","Enter Review ID"),IF(COUNTIFS('Report Scope'!$A$8:$A$107,A42)&lt;&gt;1,"Duplicate Review ID",IF(OR(LEN(B42&amp;"")=0,LEN(C42&amp;"")=0,LEN(D42&amp;"")=0,LEN(E42&amp;"")=0,LEN(F42&amp;"")=0,LEN(G42&amp;"")=0,LEN(H42&amp;"")=0,LEN(I42&amp;"")=0,LEN(J42&amp;"")=0),"Complete report scope fields",IF(COUNTIFS('Opening Schedule'!$A$8:$A$107,B42)&lt;&gt;1,"Missing or duplicate Opening ID",IF(INDEX('Opening Schedule'!$G$8:$G$107,MATCH(B42,'Opening Schedule'!$A$8:$A$107,0))&lt;&gt;C42,"Revision mismatch",IF(INDEX('Opening Schedule'!$K$8:$K$107,MATCH(B42,'Opening Schedule'!$A$8:$A$107,0))&lt;&gt;"Recorded","Opening record incomplete","Linked"))))))</x:f>
      </x:c>
    </x:row>
    <x:row r="43" ht="28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5" t="str">
        <x:f>IF(LEN(A43&amp;"")=0,IF(COUNTA(A43,B43,C43,D43,E43,F43,G43,H43,I43,J43)=0,"","Enter Review ID"),IF(COUNTIFS('Report Scope'!$A$8:$A$107,A43)&lt;&gt;1,"Duplicate Review ID",IF(OR(LEN(B43&amp;"")=0,LEN(C43&amp;"")=0,LEN(D43&amp;"")=0,LEN(E43&amp;"")=0,LEN(F43&amp;"")=0,LEN(G43&amp;"")=0,LEN(H43&amp;"")=0,LEN(I43&amp;"")=0,LEN(J43&amp;"")=0),"Complete report scope fields",IF(COUNTIFS('Opening Schedule'!$A$8:$A$107,B43)&lt;&gt;1,"Missing or duplicate Opening ID",IF(INDEX('Opening Schedule'!$G$8:$G$107,MATCH(B43,'Opening Schedule'!$A$8:$A$107,0))&lt;&gt;C43,"Revision mismatch",IF(INDEX('Opening Schedule'!$K$8:$K$107,MATCH(B43,'Opening Schedule'!$A$8:$A$107,0))&lt;&gt;"Recorded","Opening record incomplete","Linked"))))))</x:f>
      </x:c>
    </x:row>
    <x:row r="44" ht="28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5" t="str">
        <x:f>IF(LEN(A44&amp;"")=0,IF(COUNTA(A44,B44,C44,D44,E44,F44,G44,H44,I44,J44)=0,"","Enter Review ID"),IF(COUNTIFS('Report Scope'!$A$8:$A$107,A44)&lt;&gt;1,"Duplicate Review ID",IF(OR(LEN(B44&amp;"")=0,LEN(C44&amp;"")=0,LEN(D44&amp;"")=0,LEN(E44&amp;"")=0,LEN(F44&amp;"")=0,LEN(G44&amp;"")=0,LEN(H44&amp;"")=0,LEN(I44&amp;"")=0,LEN(J44&amp;"")=0),"Complete report scope fields",IF(COUNTIFS('Opening Schedule'!$A$8:$A$107,B44)&lt;&gt;1,"Missing or duplicate Opening ID",IF(INDEX('Opening Schedule'!$G$8:$G$107,MATCH(B44,'Opening Schedule'!$A$8:$A$107,0))&lt;&gt;C44,"Revision mismatch",IF(INDEX('Opening Schedule'!$K$8:$K$107,MATCH(B44,'Opening Schedule'!$A$8:$A$107,0))&lt;&gt;"Recorded","Opening record incomplete","Linked"))))))</x:f>
      </x:c>
    </x:row>
    <x:row r="45" ht="28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5" t="str">
        <x:f>IF(LEN(A45&amp;"")=0,IF(COUNTA(A45,B45,C45,D45,E45,F45,G45,H45,I45,J45)=0,"","Enter Review ID"),IF(COUNTIFS('Report Scope'!$A$8:$A$107,A45)&lt;&gt;1,"Duplicate Review ID",IF(OR(LEN(B45&amp;"")=0,LEN(C45&amp;"")=0,LEN(D45&amp;"")=0,LEN(E45&amp;"")=0,LEN(F45&amp;"")=0,LEN(G45&amp;"")=0,LEN(H45&amp;"")=0,LEN(I45&amp;"")=0,LEN(J45&amp;"")=0),"Complete report scope fields",IF(COUNTIFS('Opening Schedule'!$A$8:$A$107,B45)&lt;&gt;1,"Missing or duplicate Opening ID",IF(INDEX('Opening Schedule'!$G$8:$G$107,MATCH(B45,'Opening Schedule'!$A$8:$A$107,0))&lt;&gt;C45,"Revision mismatch",IF(INDEX('Opening Schedule'!$K$8:$K$107,MATCH(B45,'Opening Schedule'!$A$8:$A$107,0))&lt;&gt;"Recorded","Opening record incomplete","Linked"))))))</x:f>
      </x:c>
    </x:row>
    <x:row r="46" ht="28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5" t="str">
        <x:f>IF(LEN(A46&amp;"")=0,IF(COUNTA(A46,B46,C46,D46,E46,F46,G46,H46,I46,J46)=0,"","Enter Review ID"),IF(COUNTIFS('Report Scope'!$A$8:$A$107,A46)&lt;&gt;1,"Duplicate Review ID",IF(OR(LEN(B46&amp;"")=0,LEN(C46&amp;"")=0,LEN(D46&amp;"")=0,LEN(E46&amp;"")=0,LEN(F46&amp;"")=0,LEN(G46&amp;"")=0,LEN(H46&amp;"")=0,LEN(I46&amp;"")=0,LEN(J46&amp;"")=0),"Complete report scope fields",IF(COUNTIFS('Opening Schedule'!$A$8:$A$107,B46)&lt;&gt;1,"Missing or duplicate Opening ID",IF(INDEX('Opening Schedule'!$G$8:$G$107,MATCH(B46,'Opening Schedule'!$A$8:$A$107,0))&lt;&gt;C46,"Revision mismatch",IF(INDEX('Opening Schedule'!$K$8:$K$107,MATCH(B46,'Opening Schedule'!$A$8:$A$107,0))&lt;&gt;"Recorded","Opening record incomplete","Linked"))))))</x:f>
      </x:c>
    </x:row>
    <x:row r="47" ht="28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5" t="str">
        <x:f>IF(LEN(A47&amp;"")=0,IF(COUNTA(A47,B47,C47,D47,E47,F47,G47,H47,I47,J47)=0,"","Enter Review ID"),IF(COUNTIFS('Report Scope'!$A$8:$A$107,A47)&lt;&gt;1,"Duplicate Review ID",IF(OR(LEN(B47&amp;"")=0,LEN(C47&amp;"")=0,LEN(D47&amp;"")=0,LEN(E47&amp;"")=0,LEN(F47&amp;"")=0,LEN(G47&amp;"")=0,LEN(H47&amp;"")=0,LEN(I47&amp;"")=0,LEN(J47&amp;"")=0),"Complete report scope fields",IF(COUNTIFS('Opening Schedule'!$A$8:$A$107,B47)&lt;&gt;1,"Missing or duplicate Opening ID",IF(INDEX('Opening Schedule'!$G$8:$G$107,MATCH(B47,'Opening Schedule'!$A$8:$A$107,0))&lt;&gt;C47,"Revision mismatch",IF(INDEX('Opening Schedule'!$K$8:$K$107,MATCH(B47,'Opening Schedule'!$A$8:$A$107,0))&lt;&gt;"Recorded","Opening record incomplete","Linked"))))))</x:f>
      </x:c>
    </x:row>
    <x:row r="48" ht="28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5" t="str">
        <x:f>IF(LEN(A48&amp;"")=0,IF(COUNTA(A48,B48,C48,D48,E48,F48,G48,H48,I48,J48)=0,"","Enter Review ID"),IF(COUNTIFS('Report Scope'!$A$8:$A$107,A48)&lt;&gt;1,"Duplicate Review ID",IF(OR(LEN(B48&amp;"")=0,LEN(C48&amp;"")=0,LEN(D48&amp;"")=0,LEN(E48&amp;"")=0,LEN(F48&amp;"")=0,LEN(G48&amp;"")=0,LEN(H48&amp;"")=0,LEN(I48&amp;"")=0,LEN(J48&amp;"")=0),"Complete report scope fields",IF(COUNTIFS('Opening Schedule'!$A$8:$A$107,B48)&lt;&gt;1,"Missing or duplicate Opening ID",IF(INDEX('Opening Schedule'!$G$8:$G$107,MATCH(B48,'Opening Schedule'!$A$8:$A$107,0))&lt;&gt;C48,"Revision mismatch",IF(INDEX('Opening Schedule'!$K$8:$K$107,MATCH(B48,'Opening Schedule'!$A$8:$A$107,0))&lt;&gt;"Recorded","Opening record incomplete","Linked"))))))</x:f>
      </x:c>
    </x:row>
    <x:row r="49" ht="28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5" t="str">
        <x:f>IF(LEN(A49&amp;"")=0,IF(COUNTA(A49,B49,C49,D49,E49,F49,G49,H49,I49,J49)=0,"","Enter Review ID"),IF(COUNTIFS('Report Scope'!$A$8:$A$107,A49)&lt;&gt;1,"Duplicate Review ID",IF(OR(LEN(B49&amp;"")=0,LEN(C49&amp;"")=0,LEN(D49&amp;"")=0,LEN(E49&amp;"")=0,LEN(F49&amp;"")=0,LEN(G49&amp;"")=0,LEN(H49&amp;"")=0,LEN(I49&amp;"")=0,LEN(J49&amp;"")=0),"Complete report scope fields",IF(COUNTIFS('Opening Schedule'!$A$8:$A$107,B49)&lt;&gt;1,"Missing or duplicate Opening ID",IF(INDEX('Opening Schedule'!$G$8:$G$107,MATCH(B49,'Opening Schedule'!$A$8:$A$107,0))&lt;&gt;C49,"Revision mismatch",IF(INDEX('Opening Schedule'!$K$8:$K$107,MATCH(B49,'Opening Schedule'!$A$8:$A$107,0))&lt;&gt;"Recorded","Opening record incomplete","Linked"))))))</x:f>
      </x:c>
    </x:row>
    <x:row r="50" ht="28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5" t="str">
        <x:f>IF(LEN(A50&amp;"")=0,IF(COUNTA(A50,B50,C50,D50,E50,F50,G50,H50,I50,J50)=0,"","Enter Review ID"),IF(COUNTIFS('Report Scope'!$A$8:$A$107,A50)&lt;&gt;1,"Duplicate Review ID",IF(OR(LEN(B50&amp;"")=0,LEN(C50&amp;"")=0,LEN(D50&amp;"")=0,LEN(E50&amp;"")=0,LEN(F50&amp;"")=0,LEN(G50&amp;"")=0,LEN(H50&amp;"")=0,LEN(I50&amp;"")=0,LEN(J50&amp;"")=0),"Complete report scope fields",IF(COUNTIFS('Opening Schedule'!$A$8:$A$107,B50)&lt;&gt;1,"Missing or duplicate Opening ID",IF(INDEX('Opening Schedule'!$G$8:$G$107,MATCH(B50,'Opening Schedule'!$A$8:$A$107,0))&lt;&gt;C50,"Revision mismatch",IF(INDEX('Opening Schedule'!$K$8:$K$107,MATCH(B50,'Opening Schedule'!$A$8:$A$107,0))&lt;&gt;"Recorded","Opening record incomplete","Linked"))))))</x:f>
      </x:c>
    </x:row>
    <x:row r="51" ht="28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5" t="str">
        <x:f>IF(LEN(A51&amp;"")=0,IF(COUNTA(A51,B51,C51,D51,E51,F51,G51,H51,I51,J51)=0,"","Enter Review ID"),IF(COUNTIFS('Report Scope'!$A$8:$A$107,A51)&lt;&gt;1,"Duplicate Review ID",IF(OR(LEN(B51&amp;"")=0,LEN(C51&amp;"")=0,LEN(D51&amp;"")=0,LEN(E51&amp;"")=0,LEN(F51&amp;"")=0,LEN(G51&amp;"")=0,LEN(H51&amp;"")=0,LEN(I51&amp;"")=0,LEN(J51&amp;"")=0),"Complete report scope fields",IF(COUNTIFS('Opening Schedule'!$A$8:$A$107,B51)&lt;&gt;1,"Missing or duplicate Opening ID",IF(INDEX('Opening Schedule'!$G$8:$G$107,MATCH(B51,'Opening Schedule'!$A$8:$A$107,0))&lt;&gt;C51,"Revision mismatch",IF(INDEX('Opening Schedule'!$K$8:$K$107,MATCH(B51,'Opening Schedule'!$A$8:$A$107,0))&lt;&gt;"Recorded","Opening record incomplete","Linked"))))))</x:f>
      </x:c>
    </x:row>
    <x:row r="52" ht="28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5" t="str">
        <x:f>IF(LEN(A52&amp;"")=0,IF(COUNTA(A52,B52,C52,D52,E52,F52,G52,H52,I52,J52)=0,"","Enter Review ID"),IF(COUNTIFS('Report Scope'!$A$8:$A$107,A52)&lt;&gt;1,"Duplicate Review ID",IF(OR(LEN(B52&amp;"")=0,LEN(C52&amp;"")=0,LEN(D52&amp;"")=0,LEN(E52&amp;"")=0,LEN(F52&amp;"")=0,LEN(G52&amp;"")=0,LEN(H52&amp;"")=0,LEN(I52&amp;"")=0,LEN(J52&amp;"")=0),"Complete report scope fields",IF(COUNTIFS('Opening Schedule'!$A$8:$A$107,B52)&lt;&gt;1,"Missing or duplicate Opening ID",IF(INDEX('Opening Schedule'!$G$8:$G$107,MATCH(B52,'Opening Schedule'!$A$8:$A$107,0))&lt;&gt;C52,"Revision mismatch",IF(INDEX('Opening Schedule'!$K$8:$K$107,MATCH(B52,'Opening Schedule'!$A$8:$A$107,0))&lt;&gt;"Recorded","Opening record incomplete","Linked"))))))</x:f>
      </x:c>
    </x:row>
    <x:row r="53" ht="28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5" t="str">
        <x:f>IF(LEN(A53&amp;"")=0,IF(COUNTA(A53,B53,C53,D53,E53,F53,G53,H53,I53,J53)=0,"","Enter Review ID"),IF(COUNTIFS('Report Scope'!$A$8:$A$107,A53)&lt;&gt;1,"Duplicate Review ID",IF(OR(LEN(B53&amp;"")=0,LEN(C53&amp;"")=0,LEN(D53&amp;"")=0,LEN(E53&amp;"")=0,LEN(F53&amp;"")=0,LEN(G53&amp;"")=0,LEN(H53&amp;"")=0,LEN(I53&amp;"")=0,LEN(J53&amp;"")=0),"Complete report scope fields",IF(COUNTIFS('Opening Schedule'!$A$8:$A$107,B53)&lt;&gt;1,"Missing or duplicate Opening ID",IF(INDEX('Opening Schedule'!$G$8:$G$107,MATCH(B53,'Opening Schedule'!$A$8:$A$107,0))&lt;&gt;C53,"Revision mismatch",IF(INDEX('Opening Schedule'!$K$8:$K$107,MATCH(B53,'Opening Schedule'!$A$8:$A$107,0))&lt;&gt;"Recorded","Opening record incomplete","Linked"))))))</x:f>
      </x:c>
    </x:row>
    <x:row r="54" ht="28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5" t="str">
        <x:f>IF(LEN(A54&amp;"")=0,IF(COUNTA(A54,B54,C54,D54,E54,F54,G54,H54,I54,J54)=0,"","Enter Review ID"),IF(COUNTIFS('Report Scope'!$A$8:$A$107,A54)&lt;&gt;1,"Duplicate Review ID",IF(OR(LEN(B54&amp;"")=0,LEN(C54&amp;"")=0,LEN(D54&amp;"")=0,LEN(E54&amp;"")=0,LEN(F54&amp;"")=0,LEN(G54&amp;"")=0,LEN(H54&amp;"")=0,LEN(I54&amp;"")=0,LEN(J54&amp;"")=0),"Complete report scope fields",IF(COUNTIFS('Opening Schedule'!$A$8:$A$107,B54)&lt;&gt;1,"Missing or duplicate Opening ID",IF(INDEX('Opening Schedule'!$G$8:$G$107,MATCH(B54,'Opening Schedule'!$A$8:$A$107,0))&lt;&gt;C54,"Revision mismatch",IF(INDEX('Opening Schedule'!$K$8:$K$107,MATCH(B54,'Opening Schedule'!$A$8:$A$107,0))&lt;&gt;"Recorded","Opening record incomplete","Linked"))))))</x:f>
      </x:c>
    </x:row>
    <x:row r="55" ht="28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5" t="str">
        <x:f>IF(LEN(A55&amp;"")=0,IF(COUNTA(A55,B55,C55,D55,E55,F55,G55,H55,I55,J55)=0,"","Enter Review ID"),IF(COUNTIFS('Report Scope'!$A$8:$A$107,A55)&lt;&gt;1,"Duplicate Review ID",IF(OR(LEN(B55&amp;"")=0,LEN(C55&amp;"")=0,LEN(D55&amp;"")=0,LEN(E55&amp;"")=0,LEN(F55&amp;"")=0,LEN(G55&amp;"")=0,LEN(H55&amp;"")=0,LEN(I55&amp;"")=0,LEN(J55&amp;"")=0),"Complete report scope fields",IF(COUNTIFS('Opening Schedule'!$A$8:$A$107,B55)&lt;&gt;1,"Missing or duplicate Opening ID",IF(INDEX('Opening Schedule'!$G$8:$G$107,MATCH(B55,'Opening Schedule'!$A$8:$A$107,0))&lt;&gt;C55,"Revision mismatch",IF(INDEX('Opening Schedule'!$K$8:$K$107,MATCH(B55,'Opening Schedule'!$A$8:$A$107,0))&lt;&gt;"Recorded","Opening record incomplete","Linked"))))))</x:f>
      </x:c>
    </x:row>
    <x:row r="56" ht="28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5" t="str">
        <x:f>IF(LEN(A56&amp;"")=0,IF(COUNTA(A56,B56,C56,D56,E56,F56,G56,H56,I56,J56)=0,"","Enter Review ID"),IF(COUNTIFS('Report Scope'!$A$8:$A$107,A56)&lt;&gt;1,"Duplicate Review ID",IF(OR(LEN(B56&amp;"")=0,LEN(C56&amp;"")=0,LEN(D56&amp;"")=0,LEN(E56&amp;"")=0,LEN(F56&amp;"")=0,LEN(G56&amp;"")=0,LEN(H56&amp;"")=0,LEN(I56&amp;"")=0,LEN(J56&amp;"")=0),"Complete report scope fields",IF(COUNTIFS('Opening Schedule'!$A$8:$A$107,B56)&lt;&gt;1,"Missing or duplicate Opening ID",IF(INDEX('Opening Schedule'!$G$8:$G$107,MATCH(B56,'Opening Schedule'!$A$8:$A$107,0))&lt;&gt;C56,"Revision mismatch",IF(INDEX('Opening Schedule'!$K$8:$K$107,MATCH(B56,'Opening Schedule'!$A$8:$A$107,0))&lt;&gt;"Recorded","Opening record incomplete","Linked"))))))</x:f>
      </x:c>
    </x:row>
    <x:row r="57" ht="28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5" t="str">
        <x:f>IF(LEN(A57&amp;"")=0,IF(COUNTA(A57,B57,C57,D57,E57,F57,G57,H57,I57,J57)=0,"","Enter Review ID"),IF(COUNTIFS('Report Scope'!$A$8:$A$107,A57)&lt;&gt;1,"Duplicate Review ID",IF(OR(LEN(B57&amp;"")=0,LEN(C57&amp;"")=0,LEN(D57&amp;"")=0,LEN(E57&amp;"")=0,LEN(F57&amp;"")=0,LEN(G57&amp;"")=0,LEN(H57&amp;"")=0,LEN(I57&amp;"")=0,LEN(J57&amp;"")=0),"Complete report scope fields",IF(COUNTIFS('Opening Schedule'!$A$8:$A$107,B57)&lt;&gt;1,"Missing or duplicate Opening ID",IF(INDEX('Opening Schedule'!$G$8:$G$107,MATCH(B57,'Opening Schedule'!$A$8:$A$107,0))&lt;&gt;C57,"Revision mismatch",IF(INDEX('Opening Schedule'!$K$8:$K$107,MATCH(B57,'Opening Schedule'!$A$8:$A$107,0))&lt;&gt;"Recorded","Opening record incomplete","Linked"))))))</x:f>
      </x:c>
    </x:row>
    <x:row r="58" ht="28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5" t="str">
        <x:f>IF(LEN(A58&amp;"")=0,IF(COUNTA(A58,B58,C58,D58,E58,F58,G58,H58,I58,J58)=0,"","Enter Review ID"),IF(COUNTIFS('Report Scope'!$A$8:$A$107,A58)&lt;&gt;1,"Duplicate Review ID",IF(OR(LEN(B58&amp;"")=0,LEN(C58&amp;"")=0,LEN(D58&amp;"")=0,LEN(E58&amp;"")=0,LEN(F58&amp;"")=0,LEN(G58&amp;"")=0,LEN(H58&amp;"")=0,LEN(I58&amp;"")=0,LEN(J58&amp;"")=0),"Complete report scope fields",IF(COUNTIFS('Opening Schedule'!$A$8:$A$107,B58)&lt;&gt;1,"Missing or duplicate Opening ID",IF(INDEX('Opening Schedule'!$G$8:$G$107,MATCH(B58,'Opening Schedule'!$A$8:$A$107,0))&lt;&gt;C58,"Revision mismatch",IF(INDEX('Opening Schedule'!$K$8:$K$107,MATCH(B58,'Opening Schedule'!$A$8:$A$107,0))&lt;&gt;"Recorded","Opening record incomplete","Linked"))))))</x:f>
      </x:c>
    </x:row>
    <x:row r="59" ht="28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5" t="str">
        <x:f>IF(LEN(A59&amp;"")=0,IF(COUNTA(A59,B59,C59,D59,E59,F59,G59,H59,I59,J59)=0,"","Enter Review ID"),IF(COUNTIFS('Report Scope'!$A$8:$A$107,A59)&lt;&gt;1,"Duplicate Review ID",IF(OR(LEN(B59&amp;"")=0,LEN(C59&amp;"")=0,LEN(D59&amp;"")=0,LEN(E59&amp;"")=0,LEN(F59&amp;"")=0,LEN(G59&amp;"")=0,LEN(H59&amp;"")=0,LEN(I59&amp;"")=0,LEN(J59&amp;"")=0),"Complete report scope fields",IF(COUNTIFS('Opening Schedule'!$A$8:$A$107,B59)&lt;&gt;1,"Missing or duplicate Opening ID",IF(INDEX('Opening Schedule'!$G$8:$G$107,MATCH(B59,'Opening Schedule'!$A$8:$A$107,0))&lt;&gt;C59,"Revision mismatch",IF(INDEX('Opening Schedule'!$K$8:$K$107,MATCH(B59,'Opening Schedule'!$A$8:$A$107,0))&lt;&gt;"Recorded","Opening record incomplete","Linked"))))))</x:f>
      </x:c>
    </x:row>
    <x:row r="60" ht="28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5" t="str">
        <x:f>IF(LEN(A60&amp;"")=0,IF(COUNTA(A60,B60,C60,D60,E60,F60,G60,H60,I60,J60)=0,"","Enter Review ID"),IF(COUNTIFS('Report Scope'!$A$8:$A$107,A60)&lt;&gt;1,"Duplicate Review ID",IF(OR(LEN(B60&amp;"")=0,LEN(C60&amp;"")=0,LEN(D60&amp;"")=0,LEN(E60&amp;"")=0,LEN(F60&amp;"")=0,LEN(G60&amp;"")=0,LEN(H60&amp;"")=0,LEN(I60&amp;"")=0,LEN(J60&amp;"")=0),"Complete report scope fields",IF(COUNTIFS('Opening Schedule'!$A$8:$A$107,B60)&lt;&gt;1,"Missing or duplicate Opening ID",IF(INDEX('Opening Schedule'!$G$8:$G$107,MATCH(B60,'Opening Schedule'!$A$8:$A$107,0))&lt;&gt;C60,"Revision mismatch",IF(INDEX('Opening Schedule'!$K$8:$K$107,MATCH(B60,'Opening Schedule'!$A$8:$A$107,0))&lt;&gt;"Recorded","Opening record incomplete","Linked"))))))</x:f>
      </x:c>
    </x:row>
    <x:row r="61" ht="28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5" t="str">
        <x:f>IF(LEN(A61&amp;"")=0,IF(COUNTA(A61,B61,C61,D61,E61,F61,G61,H61,I61,J61)=0,"","Enter Review ID"),IF(COUNTIFS('Report Scope'!$A$8:$A$107,A61)&lt;&gt;1,"Duplicate Review ID",IF(OR(LEN(B61&amp;"")=0,LEN(C61&amp;"")=0,LEN(D61&amp;"")=0,LEN(E61&amp;"")=0,LEN(F61&amp;"")=0,LEN(G61&amp;"")=0,LEN(H61&amp;"")=0,LEN(I61&amp;"")=0,LEN(J61&amp;"")=0),"Complete report scope fields",IF(COUNTIFS('Opening Schedule'!$A$8:$A$107,B61)&lt;&gt;1,"Missing or duplicate Opening ID",IF(INDEX('Opening Schedule'!$G$8:$G$107,MATCH(B61,'Opening Schedule'!$A$8:$A$107,0))&lt;&gt;C61,"Revision mismatch",IF(INDEX('Opening Schedule'!$K$8:$K$107,MATCH(B61,'Opening Schedule'!$A$8:$A$107,0))&lt;&gt;"Recorded","Opening record incomplete","Linked"))))))</x:f>
      </x:c>
    </x:row>
    <x:row r="62" ht="28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5" t="str">
        <x:f>IF(LEN(A62&amp;"")=0,IF(COUNTA(A62,B62,C62,D62,E62,F62,G62,H62,I62,J62)=0,"","Enter Review ID"),IF(COUNTIFS('Report Scope'!$A$8:$A$107,A62)&lt;&gt;1,"Duplicate Review ID",IF(OR(LEN(B62&amp;"")=0,LEN(C62&amp;"")=0,LEN(D62&amp;"")=0,LEN(E62&amp;"")=0,LEN(F62&amp;"")=0,LEN(G62&amp;"")=0,LEN(H62&amp;"")=0,LEN(I62&amp;"")=0,LEN(J62&amp;"")=0),"Complete report scope fields",IF(COUNTIFS('Opening Schedule'!$A$8:$A$107,B62)&lt;&gt;1,"Missing or duplicate Opening ID",IF(INDEX('Opening Schedule'!$G$8:$G$107,MATCH(B62,'Opening Schedule'!$A$8:$A$107,0))&lt;&gt;C62,"Revision mismatch",IF(INDEX('Opening Schedule'!$K$8:$K$107,MATCH(B62,'Opening Schedule'!$A$8:$A$107,0))&lt;&gt;"Recorded","Opening record incomplete","Linked"))))))</x:f>
      </x:c>
    </x:row>
    <x:row r="63" ht="28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5" t="str">
        <x:f>IF(LEN(A63&amp;"")=0,IF(COUNTA(A63,B63,C63,D63,E63,F63,G63,H63,I63,J63)=0,"","Enter Review ID"),IF(COUNTIFS('Report Scope'!$A$8:$A$107,A63)&lt;&gt;1,"Duplicate Review ID",IF(OR(LEN(B63&amp;"")=0,LEN(C63&amp;"")=0,LEN(D63&amp;"")=0,LEN(E63&amp;"")=0,LEN(F63&amp;"")=0,LEN(G63&amp;"")=0,LEN(H63&amp;"")=0,LEN(I63&amp;"")=0,LEN(J63&amp;"")=0),"Complete report scope fields",IF(COUNTIFS('Opening Schedule'!$A$8:$A$107,B63)&lt;&gt;1,"Missing or duplicate Opening ID",IF(INDEX('Opening Schedule'!$G$8:$G$107,MATCH(B63,'Opening Schedule'!$A$8:$A$107,0))&lt;&gt;C63,"Revision mismatch",IF(INDEX('Opening Schedule'!$K$8:$K$107,MATCH(B63,'Opening Schedule'!$A$8:$A$107,0))&lt;&gt;"Recorded","Opening record incomplete","Linked"))))))</x:f>
      </x:c>
    </x:row>
    <x:row r="64" ht="28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5" t="str">
        <x:f>IF(LEN(A64&amp;"")=0,IF(COUNTA(A64,B64,C64,D64,E64,F64,G64,H64,I64,J64)=0,"","Enter Review ID"),IF(COUNTIFS('Report Scope'!$A$8:$A$107,A64)&lt;&gt;1,"Duplicate Review ID",IF(OR(LEN(B64&amp;"")=0,LEN(C64&amp;"")=0,LEN(D64&amp;"")=0,LEN(E64&amp;"")=0,LEN(F64&amp;"")=0,LEN(G64&amp;"")=0,LEN(H64&amp;"")=0,LEN(I64&amp;"")=0,LEN(J64&amp;"")=0),"Complete report scope fields",IF(COUNTIFS('Opening Schedule'!$A$8:$A$107,B64)&lt;&gt;1,"Missing or duplicate Opening ID",IF(INDEX('Opening Schedule'!$G$8:$G$107,MATCH(B64,'Opening Schedule'!$A$8:$A$107,0))&lt;&gt;C64,"Revision mismatch",IF(INDEX('Opening Schedule'!$K$8:$K$107,MATCH(B64,'Opening Schedule'!$A$8:$A$107,0))&lt;&gt;"Recorded","Opening record incomplete","Linked"))))))</x:f>
      </x:c>
    </x:row>
    <x:row r="65" ht="28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5" t="str">
        <x:f>IF(LEN(A65&amp;"")=0,IF(COUNTA(A65,B65,C65,D65,E65,F65,G65,H65,I65,J65)=0,"","Enter Review ID"),IF(COUNTIFS('Report Scope'!$A$8:$A$107,A65)&lt;&gt;1,"Duplicate Review ID",IF(OR(LEN(B65&amp;"")=0,LEN(C65&amp;"")=0,LEN(D65&amp;"")=0,LEN(E65&amp;"")=0,LEN(F65&amp;"")=0,LEN(G65&amp;"")=0,LEN(H65&amp;"")=0,LEN(I65&amp;"")=0,LEN(J65&amp;"")=0),"Complete report scope fields",IF(COUNTIFS('Opening Schedule'!$A$8:$A$107,B65)&lt;&gt;1,"Missing or duplicate Opening ID",IF(INDEX('Opening Schedule'!$G$8:$G$107,MATCH(B65,'Opening Schedule'!$A$8:$A$107,0))&lt;&gt;C65,"Revision mismatch",IF(INDEX('Opening Schedule'!$K$8:$K$107,MATCH(B65,'Opening Schedule'!$A$8:$A$107,0))&lt;&gt;"Recorded","Opening record incomplete","Linked"))))))</x:f>
      </x:c>
    </x:row>
    <x:row r="66" ht="28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5" t="str">
        <x:f>IF(LEN(A66&amp;"")=0,IF(COUNTA(A66,B66,C66,D66,E66,F66,G66,H66,I66,J66)=0,"","Enter Review ID"),IF(COUNTIFS('Report Scope'!$A$8:$A$107,A66)&lt;&gt;1,"Duplicate Review ID",IF(OR(LEN(B66&amp;"")=0,LEN(C66&amp;"")=0,LEN(D66&amp;"")=0,LEN(E66&amp;"")=0,LEN(F66&amp;"")=0,LEN(G66&amp;"")=0,LEN(H66&amp;"")=0,LEN(I66&amp;"")=0,LEN(J66&amp;"")=0),"Complete report scope fields",IF(COUNTIFS('Opening Schedule'!$A$8:$A$107,B66)&lt;&gt;1,"Missing or duplicate Opening ID",IF(INDEX('Opening Schedule'!$G$8:$G$107,MATCH(B66,'Opening Schedule'!$A$8:$A$107,0))&lt;&gt;C66,"Revision mismatch",IF(INDEX('Opening Schedule'!$K$8:$K$107,MATCH(B66,'Opening Schedule'!$A$8:$A$107,0))&lt;&gt;"Recorded","Opening record incomplete","Linked"))))))</x:f>
      </x:c>
    </x:row>
    <x:row r="67" ht="28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5" t="str">
        <x:f>IF(LEN(A67&amp;"")=0,IF(COUNTA(A67,B67,C67,D67,E67,F67,G67,H67,I67,J67)=0,"","Enter Review ID"),IF(COUNTIFS('Report Scope'!$A$8:$A$107,A67)&lt;&gt;1,"Duplicate Review ID",IF(OR(LEN(B67&amp;"")=0,LEN(C67&amp;"")=0,LEN(D67&amp;"")=0,LEN(E67&amp;"")=0,LEN(F67&amp;"")=0,LEN(G67&amp;"")=0,LEN(H67&amp;"")=0,LEN(I67&amp;"")=0,LEN(J67&amp;"")=0),"Complete report scope fields",IF(COUNTIFS('Opening Schedule'!$A$8:$A$107,B67)&lt;&gt;1,"Missing or duplicate Opening ID",IF(INDEX('Opening Schedule'!$G$8:$G$107,MATCH(B67,'Opening Schedule'!$A$8:$A$107,0))&lt;&gt;C67,"Revision mismatch",IF(INDEX('Opening Schedule'!$K$8:$K$107,MATCH(B67,'Opening Schedule'!$A$8:$A$107,0))&lt;&gt;"Recorded","Opening record incomplete","Linked"))))))</x:f>
      </x:c>
    </x:row>
    <x:row r="68" ht="28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5" t="str">
        <x:f>IF(LEN(A68&amp;"")=0,IF(COUNTA(A68,B68,C68,D68,E68,F68,G68,H68,I68,J68)=0,"","Enter Review ID"),IF(COUNTIFS('Report Scope'!$A$8:$A$107,A68)&lt;&gt;1,"Duplicate Review ID",IF(OR(LEN(B68&amp;"")=0,LEN(C68&amp;"")=0,LEN(D68&amp;"")=0,LEN(E68&amp;"")=0,LEN(F68&amp;"")=0,LEN(G68&amp;"")=0,LEN(H68&amp;"")=0,LEN(I68&amp;"")=0,LEN(J68&amp;"")=0),"Complete report scope fields",IF(COUNTIFS('Opening Schedule'!$A$8:$A$107,B68)&lt;&gt;1,"Missing or duplicate Opening ID",IF(INDEX('Opening Schedule'!$G$8:$G$107,MATCH(B68,'Opening Schedule'!$A$8:$A$107,0))&lt;&gt;C68,"Revision mismatch",IF(INDEX('Opening Schedule'!$K$8:$K$107,MATCH(B68,'Opening Schedule'!$A$8:$A$107,0))&lt;&gt;"Recorded","Opening record incomplete","Linked"))))))</x:f>
      </x:c>
    </x:row>
    <x:row r="69" ht="28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5" t="str">
        <x:f>IF(LEN(A69&amp;"")=0,IF(COUNTA(A69,B69,C69,D69,E69,F69,G69,H69,I69,J69)=0,"","Enter Review ID"),IF(COUNTIFS('Report Scope'!$A$8:$A$107,A69)&lt;&gt;1,"Duplicate Review ID",IF(OR(LEN(B69&amp;"")=0,LEN(C69&amp;"")=0,LEN(D69&amp;"")=0,LEN(E69&amp;"")=0,LEN(F69&amp;"")=0,LEN(G69&amp;"")=0,LEN(H69&amp;"")=0,LEN(I69&amp;"")=0,LEN(J69&amp;"")=0),"Complete report scope fields",IF(COUNTIFS('Opening Schedule'!$A$8:$A$107,B69)&lt;&gt;1,"Missing or duplicate Opening ID",IF(INDEX('Opening Schedule'!$G$8:$G$107,MATCH(B69,'Opening Schedule'!$A$8:$A$107,0))&lt;&gt;C69,"Revision mismatch",IF(INDEX('Opening Schedule'!$K$8:$K$107,MATCH(B69,'Opening Schedule'!$A$8:$A$107,0))&lt;&gt;"Recorded","Opening record incomplete","Linked"))))))</x:f>
      </x:c>
    </x:row>
    <x:row r="70" ht="28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5" t="str">
        <x:f>IF(LEN(A70&amp;"")=0,IF(COUNTA(A70,B70,C70,D70,E70,F70,G70,H70,I70,J70)=0,"","Enter Review ID"),IF(COUNTIFS('Report Scope'!$A$8:$A$107,A70)&lt;&gt;1,"Duplicate Review ID",IF(OR(LEN(B70&amp;"")=0,LEN(C70&amp;"")=0,LEN(D70&amp;"")=0,LEN(E70&amp;"")=0,LEN(F70&amp;"")=0,LEN(G70&amp;"")=0,LEN(H70&amp;"")=0,LEN(I70&amp;"")=0,LEN(J70&amp;"")=0),"Complete report scope fields",IF(COUNTIFS('Opening Schedule'!$A$8:$A$107,B70)&lt;&gt;1,"Missing or duplicate Opening ID",IF(INDEX('Opening Schedule'!$G$8:$G$107,MATCH(B70,'Opening Schedule'!$A$8:$A$107,0))&lt;&gt;C70,"Revision mismatch",IF(INDEX('Opening Schedule'!$K$8:$K$107,MATCH(B70,'Opening Schedule'!$A$8:$A$107,0))&lt;&gt;"Recorded","Opening record incomplete","Linked"))))))</x:f>
      </x:c>
    </x:row>
    <x:row r="71" ht="28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5" t="str">
        <x:f>IF(LEN(A71&amp;"")=0,IF(COUNTA(A71,B71,C71,D71,E71,F71,G71,H71,I71,J71)=0,"","Enter Review ID"),IF(COUNTIFS('Report Scope'!$A$8:$A$107,A71)&lt;&gt;1,"Duplicate Review ID",IF(OR(LEN(B71&amp;"")=0,LEN(C71&amp;"")=0,LEN(D71&amp;"")=0,LEN(E71&amp;"")=0,LEN(F71&amp;"")=0,LEN(G71&amp;"")=0,LEN(H71&amp;"")=0,LEN(I71&amp;"")=0,LEN(J71&amp;"")=0),"Complete report scope fields",IF(COUNTIFS('Opening Schedule'!$A$8:$A$107,B71)&lt;&gt;1,"Missing or duplicate Opening ID",IF(INDEX('Opening Schedule'!$G$8:$G$107,MATCH(B71,'Opening Schedule'!$A$8:$A$107,0))&lt;&gt;C71,"Revision mismatch",IF(INDEX('Opening Schedule'!$K$8:$K$107,MATCH(B71,'Opening Schedule'!$A$8:$A$107,0))&lt;&gt;"Recorded","Opening record incomplete","Linked"))))))</x:f>
      </x:c>
    </x:row>
    <x:row r="72" ht="28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5" t="str">
        <x:f>IF(LEN(A72&amp;"")=0,IF(COUNTA(A72,B72,C72,D72,E72,F72,G72,H72,I72,J72)=0,"","Enter Review ID"),IF(COUNTIFS('Report Scope'!$A$8:$A$107,A72)&lt;&gt;1,"Duplicate Review ID",IF(OR(LEN(B72&amp;"")=0,LEN(C72&amp;"")=0,LEN(D72&amp;"")=0,LEN(E72&amp;"")=0,LEN(F72&amp;"")=0,LEN(G72&amp;"")=0,LEN(H72&amp;"")=0,LEN(I72&amp;"")=0,LEN(J72&amp;"")=0),"Complete report scope fields",IF(COUNTIFS('Opening Schedule'!$A$8:$A$107,B72)&lt;&gt;1,"Missing or duplicate Opening ID",IF(INDEX('Opening Schedule'!$G$8:$G$107,MATCH(B72,'Opening Schedule'!$A$8:$A$107,0))&lt;&gt;C72,"Revision mismatch",IF(INDEX('Opening Schedule'!$K$8:$K$107,MATCH(B72,'Opening Schedule'!$A$8:$A$107,0))&lt;&gt;"Recorded","Opening record incomplete","Linked"))))))</x:f>
      </x:c>
    </x:row>
    <x:row r="73" ht="28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5" t="str">
        <x:f>IF(LEN(A73&amp;"")=0,IF(COUNTA(A73,B73,C73,D73,E73,F73,G73,H73,I73,J73)=0,"","Enter Review ID"),IF(COUNTIFS('Report Scope'!$A$8:$A$107,A73)&lt;&gt;1,"Duplicate Review ID",IF(OR(LEN(B73&amp;"")=0,LEN(C73&amp;"")=0,LEN(D73&amp;"")=0,LEN(E73&amp;"")=0,LEN(F73&amp;"")=0,LEN(G73&amp;"")=0,LEN(H73&amp;"")=0,LEN(I73&amp;"")=0,LEN(J73&amp;"")=0),"Complete report scope fields",IF(COUNTIFS('Opening Schedule'!$A$8:$A$107,B73)&lt;&gt;1,"Missing or duplicate Opening ID",IF(INDEX('Opening Schedule'!$G$8:$G$107,MATCH(B73,'Opening Schedule'!$A$8:$A$107,0))&lt;&gt;C73,"Revision mismatch",IF(INDEX('Opening Schedule'!$K$8:$K$107,MATCH(B73,'Opening Schedule'!$A$8:$A$107,0))&lt;&gt;"Recorded","Opening record incomplete","Linked"))))))</x:f>
      </x:c>
    </x:row>
    <x:row r="74" ht="28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5" t="str">
        <x:f>IF(LEN(A74&amp;"")=0,IF(COUNTA(A74,B74,C74,D74,E74,F74,G74,H74,I74,J74)=0,"","Enter Review ID"),IF(COUNTIFS('Report Scope'!$A$8:$A$107,A74)&lt;&gt;1,"Duplicate Review ID",IF(OR(LEN(B74&amp;"")=0,LEN(C74&amp;"")=0,LEN(D74&amp;"")=0,LEN(E74&amp;"")=0,LEN(F74&amp;"")=0,LEN(G74&amp;"")=0,LEN(H74&amp;"")=0,LEN(I74&amp;"")=0,LEN(J74&amp;"")=0),"Complete report scope fields",IF(COUNTIFS('Opening Schedule'!$A$8:$A$107,B74)&lt;&gt;1,"Missing or duplicate Opening ID",IF(INDEX('Opening Schedule'!$G$8:$G$107,MATCH(B74,'Opening Schedule'!$A$8:$A$107,0))&lt;&gt;C74,"Revision mismatch",IF(INDEX('Opening Schedule'!$K$8:$K$107,MATCH(B74,'Opening Schedule'!$A$8:$A$107,0))&lt;&gt;"Recorded","Opening record incomplete","Linked"))))))</x:f>
      </x:c>
    </x:row>
    <x:row r="75" ht="28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5" t="str">
        <x:f>IF(LEN(A75&amp;"")=0,IF(COUNTA(A75,B75,C75,D75,E75,F75,G75,H75,I75,J75)=0,"","Enter Review ID"),IF(COUNTIFS('Report Scope'!$A$8:$A$107,A75)&lt;&gt;1,"Duplicate Review ID",IF(OR(LEN(B75&amp;"")=0,LEN(C75&amp;"")=0,LEN(D75&amp;"")=0,LEN(E75&amp;"")=0,LEN(F75&amp;"")=0,LEN(G75&amp;"")=0,LEN(H75&amp;"")=0,LEN(I75&amp;"")=0,LEN(J75&amp;"")=0),"Complete report scope fields",IF(COUNTIFS('Opening Schedule'!$A$8:$A$107,B75)&lt;&gt;1,"Missing or duplicate Opening ID",IF(INDEX('Opening Schedule'!$G$8:$G$107,MATCH(B75,'Opening Schedule'!$A$8:$A$107,0))&lt;&gt;C75,"Revision mismatch",IF(INDEX('Opening Schedule'!$K$8:$K$107,MATCH(B75,'Opening Schedule'!$A$8:$A$107,0))&lt;&gt;"Recorded","Opening record incomplete","Linked"))))))</x:f>
      </x:c>
    </x:row>
    <x:row r="76" ht="28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5" t="str">
        <x:f>IF(LEN(A76&amp;"")=0,IF(COUNTA(A76,B76,C76,D76,E76,F76,G76,H76,I76,J76)=0,"","Enter Review ID"),IF(COUNTIFS('Report Scope'!$A$8:$A$107,A76)&lt;&gt;1,"Duplicate Review ID",IF(OR(LEN(B76&amp;"")=0,LEN(C76&amp;"")=0,LEN(D76&amp;"")=0,LEN(E76&amp;"")=0,LEN(F76&amp;"")=0,LEN(G76&amp;"")=0,LEN(H76&amp;"")=0,LEN(I76&amp;"")=0,LEN(J76&amp;"")=0),"Complete report scope fields",IF(COUNTIFS('Opening Schedule'!$A$8:$A$107,B76)&lt;&gt;1,"Missing or duplicate Opening ID",IF(INDEX('Opening Schedule'!$G$8:$G$107,MATCH(B76,'Opening Schedule'!$A$8:$A$107,0))&lt;&gt;C76,"Revision mismatch",IF(INDEX('Opening Schedule'!$K$8:$K$107,MATCH(B76,'Opening Schedule'!$A$8:$A$107,0))&lt;&gt;"Recorded","Opening record incomplete","Linked"))))))</x:f>
      </x:c>
    </x:row>
    <x:row r="77" ht="28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5" t="str">
        <x:f>IF(LEN(A77&amp;"")=0,IF(COUNTA(A77,B77,C77,D77,E77,F77,G77,H77,I77,J77)=0,"","Enter Review ID"),IF(COUNTIFS('Report Scope'!$A$8:$A$107,A77)&lt;&gt;1,"Duplicate Review ID",IF(OR(LEN(B77&amp;"")=0,LEN(C77&amp;"")=0,LEN(D77&amp;"")=0,LEN(E77&amp;"")=0,LEN(F77&amp;"")=0,LEN(G77&amp;"")=0,LEN(H77&amp;"")=0,LEN(I77&amp;"")=0,LEN(J77&amp;"")=0),"Complete report scope fields",IF(COUNTIFS('Opening Schedule'!$A$8:$A$107,B77)&lt;&gt;1,"Missing or duplicate Opening ID",IF(INDEX('Opening Schedule'!$G$8:$G$107,MATCH(B77,'Opening Schedule'!$A$8:$A$107,0))&lt;&gt;C77,"Revision mismatch",IF(INDEX('Opening Schedule'!$K$8:$K$107,MATCH(B77,'Opening Schedule'!$A$8:$A$107,0))&lt;&gt;"Recorded","Opening record incomplete","Linked"))))))</x:f>
      </x:c>
    </x:row>
    <x:row r="78" ht="28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5" t="str">
        <x:f>IF(LEN(A78&amp;"")=0,IF(COUNTA(A78,B78,C78,D78,E78,F78,G78,H78,I78,J78)=0,"","Enter Review ID"),IF(COUNTIFS('Report Scope'!$A$8:$A$107,A78)&lt;&gt;1,"Duplicate Review ID",IF(OR(LEN(B78&amp;"")=0,LEN(C78&amp;"")=0,LEN(D78&amp;"")=0,LEN(E78&amp;"")=0,LEN(F78&amp;"")=0,LEN(G78&amp;"")=0,LEN(H78&amp;"")=0,LEN(I78&amp;"")=0,LEN(J78&amp;"")=0),"Complete report scope fields",IF(COUNTIFS('Opening Schedule'!$A$8:$A$107,B78)&lt;&gt;1,"Missing or duplicate Opening ID",IF(INDEX('Opening Schedule'!$G$8:$G$107,MATCH(B78,'Opening Schedule'!$A$8:$A$107,0))&lt;&gt;C78,"Revision mismatch",IF(INDEX('Opening Schedule'!$K$8:$K$107,MATCH(B78,'Opening Schedule'!$A$8:$A$107,0))&lt;&gt;"Recorded","Opening record incomplete","Linked"))))))</x:f>
      </x:c>
    </x:row>
    <x:row r="79" ht="28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5" t="str">
        <x:f>IF(LEN(A79&amp;"")=0,IF(COUNTA(A79,B79,C79,D79,E79,F79,G79,H79,I79,J79)=0,"","Enter Review ID"),IF(COUNTIFS('Report Scope'!$A$8:$A$107,A79)&lt;&gt;1,"Duplicate Review ID",IF(OR(LEN(B79&amp;"")=0,LEN(C79&amp;"")=0,LEN(D79&amp;"")=0,LEN(E79&amp;"")=0,LEN(F79&amp;"")=0,LEN(G79&amp;"")=0,LEN(H79&amp;"")=0,LEN(I79&amp;"")=0,LEN(J79&amp;"")=0),"Complete report scope fields",IF(COUNTIFS('Opening Schedule'!$A$8:$A$107,B79)&lt;&gt;1,"Missing or duplicate Opening ID",IF(INDEX('Opening Schedule'!$G$8:$G$107,MATCH(B79,'Opening Schedule'!$A$8:$A$107,0))&lt;&gt;C79,"Revision mismatch",IF(INDEX('Opening Schedule'!$K$8:$K$107,MATCH(B79,'Opening Schedule'!$A$8:$A$107,0))&lt;&gt;"Recorded","Opening record incomplete","Linked"))))))</x:f>
      </x:c>
    </x:row>
    <x:row r="80" ht="28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5" t="str">
        <x:f>IF(LEN(A80&amp;"")=0,IF(COUNTA(A80,B80,C80,D80,E80,F80,G80,H80,I80,J80)=0,"","Enter Review ID"),IF(COUNTIFS('Report Scope'!$A$8:$A$107,A80)&lt;&gt;1,"Duplicate Review ID",IF(OR(LEN(B80&amp;"")=0,LEN(C80&amp;"")=0,LEN(D80&amp;"")=0,LEN(E80&amp;"")=0,LEN(F80&amp;"")=0,LEN(G80&amp;"")=0,LEN(H80&amp;"")=0,LEN(I80&amp;"")=0,LEN(J80&amp;"")=0),"Complete report scope fields",IF(COUNTIFS('Opening Schedule'!$A$8:$A$107,B80)&lt;&gt;1,"Missing or duplicate Opening ID",IF(INDEX('Opening Schedule'!$G$8:$G$107,MATCH(B80,'Opening Schedule'!$A$8:$A$107,0))&lt;&gt;C80,"Revision mismatch",IF(INDEX('Opening Schedule'!$K$8:$K$107,MATCH(B80,'Opening Schedule'!$A$8:$A$107,0))&lt;&gt;"Recorded","Opening record incomplete","Linked"))))))</x:f>
      </x:c>
    </x:row>
    <x:row r="81" ht="28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5" t="str">
        <x:f>IF(LEN(A81&amp;"")=0,IF(COUNTA(A81,B81,C81,D81,E81,F81,G81,H81,I81,J81)=0,"","Enter Review ID"),IF(COUNTIFS('Report Scope'!$A$8:$A$107,A81)&lt;&gt;1,"Duplicate Review ID",IF(OR(LEN(B81&amp;"")=0,LEN(C81&amp;"")=0,LEN(D81&amp;"")=0,LEN(E81&amp;"")=0,LEN(F81&amp;"")=0,LEN(G81&amp;"")=0,LEN(H81&amp;"")=0,LEN(I81&amp;"")=0,LEN(J81&amp;"")=0),"Complete report scope fields",IF(COUNTIFS('Opening Schedule'!$A$8:$A$107,B81)&lt;&gt;1,"Missing or duplicate Opening ID",IF(INDEX('Opening Schedule'!$G$8:$G$107,MATCH(B81,'Opening Schedule'!$A$8:$A$107,0))&lt;&gt;C81,"Revision mismatch",IF(INDEX('Opening Schedule'!$K$8:$K$107,MATCH(B81,'Opening Schedule'!$A$8:$A$107,0))&lt;&gt;"Recorded","Opening record incomplete","Linked"))))))</x:f>
      </x:c>
    </x:row>
    <x:row r="82" ht="28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5" t="str">
        <x:f>IF(LEN(A82&amp;"")=0,IF(COUNTA(A82,B82,C82,D82,E82,F82,G82,H82,I82,J82)=0,"","Enter Review ID"),IF(COUNTIFS('Report Scope'!$A$8:$A$107,A82)&lt;&gt;1,"Duplicate Review ID",IF(OR(LEN(B82&amp;"")=0,LEN(C82&amp;"")=0,LEN(D82&amp;"")=0,LEN(E82&amp;"")=0,LEN(F82&amp;"")=0,LEN(G82&amp;"")=0,LEN(H82&amp;"")=0,LEN(I82&amp;"")=0,LEN(J82&amp;"")=0),"Complete report scope fields",IF(COUNTIFS('Opening Schedule'!$A$8:$A$107,B82)&lt;&gt;1,"Missing or duplicate Opening ID",IF(INDEX('Opening Schedule'!$G$8:$G$107,MATCH(B82,'Opening Schedule'!$A$8:$A$107,0))&lt;&gt;C82,"Revision mismatch",IF(INDEX('Opening Schedule'!$K$8:$K$107,MATCH(B82,'Opening Schedule'!$A$8:$A$107,0))&lt;&gt;"Recorded","Opening record incomplete","Linked"))))))</x:f>
      </x:c>
    </x:row>
    <x:row r="83" ht="28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5" t="str">
        <x:f>IF(LEN(A83&amp;"")=0,IF(COUNTA(A83,B83,C83,D83,E83,F83,G83,H83,I83,J83)=0,"","Enter Review ID"),IF(COUNTIFS('Report Scope'!$A$8:$A$107,A83)&lt;&gt;1,"Duplicate Review ID",IF(OR(LEN(B83&amp;"")=0,LEN(C83&amp;"")=0,LEN(D83&amp;"")=0,LEN(E83&amp;"")=0,LEN(F83&amp;"")=0,LEN(G83&amp;"")=0,LEN(H83&amp;"")=0,LEN(I83&amp;"")=0,LEN(J83&amp;"")=0),"Complete report scope fields",IF(COUNTIFS('Opening Schedule'!$A$8:$A$107,B83)&lt;&gt;1,"Missing or duplicate Opening ID",IF(INDEX('Opening Schedule'!$G$8:$G$107,MATCH(B83,'Opening Schedule'!$A$8:$A$107,0))&lt;&gt;C83,"Revision mismatch",IF(INDEX('Opening Schedule'!$K$8:$K$107,MATCH(B83,'Opening Schedule'!$A$8:$A$107,0))&lt;&gt;"Recorded","Opening record incomplete","Linked"))))))</x:f>
      </x:c>
    </x:row>
    <x:row r="84" ht="28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5" t="str">
        <x:f>IF(LEN(A84&amp;"")=0,IF(COUNTA(A84,B84,C84,D84,E84,F84,G84,H84,I84,J84)=0,"","Enter Review ID"),IF(COUNTIFS('Report Scope'!$A$8:$A$107,A84)&lt;&gt;1,"Duplicate Review ID",IF(OR(LEN(B84&amp;"")=0,LEN(C84&amp;"")=0,LEN(D84&amp;"")=0,LEN(E84&amp;"")=0,LEN(F84&amp;"")=0,LEN(G84&amp;"")=0,LEN(H84&amp;"")=0,LEN(I84&amp;"")=0,LEN(J84&amp;"")=0),"Complete report scope fields",IF(COUNTIFS('Opening Schedule'!$A$8:$A$107,B84)&lt;&gt;1,"Missing or duplicate Opening ID",IF(INDEX('Opening Schedule'!$G$8:$G$107,MATCH(B84,'Opening Schedule'!$A$8:$A$107,0))&lt;&gt;C84,"Revision mismatch",IF(INDEX('Opening Schedule'!$K$8:$K$107,MATCH(B84,'Opening Schedule'!$A$8:$A$107,0))&lt;&gt;"Recorded","Opening record incomplete","Linked"))))))</x:f>
      </x:c>
    </x:row>
    <x:row r="85" ht="28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5" t="str">
        <x:f>IF(LEN(A85&amp;"")=0,IF(COUNTA(A85,B85,C85,D85,E85,F85,G85,H85,I85,J85)=0,"","Enter Review ID"),IF(COUNTIFS('Report Scope'!$A$8:$A$107,A85)&lt;&gt;1,"Duplicate Review ID",IF(OR(LEN(B85&amp;"")=0,LEN(C85&amp;"")=0,LEN(D85&amp;"")=0,LEN(E85&amp;"")=0,LEN(F85&amp;"")=0,LEN(G85&amp;"")=0,LEN(H85&amp;"")=0,LEN(I85&amp;"")=0,LEN(J85&amp;"")=0),"Complete report scope fields",IF(COUNTIFS('Opening Schedule'!$A$8:$A$107,B85)&lt;&gt;1,"Missing or duplicate Opening ID",IF(INDEX('Opening Schedule'!$G$8:$G$107,MATCH(B85,'Opening Schedule'!$A$8:$A$107,0))&lt;&gt;C85,"Revision mismatch",IF(INDEX('Opening Schedule'!$K$8:$K$107,MATCH(B85,'Opening Schedule'!$A$8:$A$107,0))&lt;&gt;"Recorded","Opening record incomplete","Linked"))))))</x:f>
      </x:c>
    </x:row>
    <x:row r="86" ht="28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5" t="str">
        <x:f>IF(LEN(A86&amp;"")=0,IF(COUNTA(A86,B86,C86,D86,E86,F86,G86,H86,I86,J86)=0,"","Enter Review ID"),IF(COUNTIFS('Report Scope'!$A$8:$A$107,A86)&lt;&gt;1,"Duplicate Review ID",IF(OR(LEN(B86&amp;"")=0,LEN(C86&amp;"")=0,LEN(D86&amp;"")=0,LEN(E86&amp;"")=0,LEN(F86&amp;"")=0,LEN(G86&amp;"")=0,LEN(H86&amp;"")=0,LEN(I86&amp;"")=0,LEN(J86&amp;"")=0),"Complete report scope fields",IF(COUNTIFS('Opening Schedule'!$A$8:$A$107,B86)&lt;&gt;1,"Missing or duplicate Opening ID",IF(INDEX('Opening Schedule'!$G$8:$G$107,MATCH(B86,'Opening Schedule'!$A$8:$A$107,0))&lt;&gt;C86,"Revision mismatch",IF(INDEX('Opening Schedule'!$K$8:$K$107,MATCH(B86,'Opening Schedule'!$A$8:$A$107,0))&lt;&gt;"Recorded","Opening record incomplete","Linked"))))))</x:f>
      </x:c>
    </x:row>
    <x:row r="87" ht="28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5" t="str">
        <x:f>IF(LEN(A87&amp;"")=0,IF(COUNTA(A87,B87,C87,D87,E87,F87,G87,H87,I87,J87)=0,"","Enter Review ID"),IF(COUNTIFS('Report Scope'!$A$8:$A$107,A87)&lt;&gt;1,"Duplicate Review ID",IF(OR(LEN(B87&amp;"")=0,LEN(C87&amp;"")=0,LEN(D87&amp;"")=0,LEN(E87&amp;"")=0,LEN(F87&amp;"")=0,LEN(G87&amp;"")=0,LEN(H87&amp;"")=0,LEN(I87&amp;"")=0,LEN(J87&amp;"")=0),"Complete report scope fields",IF(COUNTIFS('Opening Schedule'!$A$8:$A$107,B87)&lt;&gt;1,"Missing or duplicate Opening ID",IF(INDEX('Opening Schedule'!$G$8:$G$107,MATCH(B87,'Opening Schedule'!$A$8:$A$107,0))&lt;&gt;C87,"Revision mismatch",IF(INDEX('Opening Schedule'!$K$8:$K$107,MATCH(B87,'Opening Schedule'!$A$8:$A$107,0))&lt;&gt;"Recorded","Opening record incomplete","Linked"))))))</x:f>
      </x:c>
    </x:row>
    <x:row r="88" ht="28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5" t="str">
        <x:f>IF(LEN(A88&amp;"")=0,IF(COUNTA(A88,B88,C88,D88,E88,F88,G88,H88,I88,J88)=0,"","Enter Review ID"),IF(COUNTIFS('Report Scope'!$A$8:$A$107,A88)&lt;&gt;1,"Duplicate Review ID",IF(OR(LEN(B88&amp;"")=0,LEN(C88&amp;"")=0,LEN(D88&amp;"")=0,LEN(E88&amp;"")=0,LEN(F88&amp;"")=0,LEN(G88&amp;"")=0,LEN(H88&amp;"")=0,LEN(I88&amp;"")=0,LEN(J88&amp;"")=0),"Complete report scope fields",IF(COUNTIFS('Opening Schedule'!$A$8:$A$107,B88)&lt;&gt;1,"Missing or duplicate Opening ID",IF(INDEX('Opening Schedule'!$G$8:$G$107,MATCH(B88,'Opening Schedule'!$A$8:$A$107,0))&lt;&gt;C88,"Revision mismatch",IF(INDEX('Opening Schedule'!$K$8:$K$107,MATCH(B88,'Opening Schedule'!$A$8:$A$107,0))&lt;&gt;"Recorded","Opening record incomplete","Linked"))))))</x:f>
      </x:c>
    </x:row>
    <x:row r="89" ht="28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5" t="str">
        <x:f>IF(LEN(A89&amp;"")=0,IF(COUNTA(A89,B89,C89,D89,E89,F89,G89,H89,I89,J89)=0,"","Enter Review ID"),IF(COUNTIFS('Report Scope'!$A$8:$A$107,A89)&lt;&gt;1,"Duplicate Review ID",IF(OR(LEN(B89&amp;"")=0,LEN(C89&amp;"")=0,LEN(D89&amp;"")=0,LEN(E89&amp;"")=0,LEN(F89&amp;"")=0,LEN(G89&amp;"")=0,LEN(H89&amp;"")=0,LEN(I89&amp;"")=0,LEN(J89&amp;"")=0),"Complete report scope fields",IF(COUNTIFS('Opening Schedule'!$A$8:$A$107,B89)&lt;&gt;1,"Missing or duplicate Opening ID",IF(INDEX('Opening Schedule'!$G$8:$G$107,MATCH(B89,'Opening Schedule'!$A$8:$A$107,0))&lt;&gt;C89,"Revision mismatch",IF(INDEX('Opening Schedule'!$K$8:$K$107,MATCH(B89,'Opening Schedule'!$A$8:$A$107,0))&lt;&gt;"Recorded","Opening record incomplete","Linked"))))))</x:f>
      </x:c>
    </x:row>
    <x:row r="90" ht="28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5" t="str">
        <x:f>IF(LEN(A90&amp;"")=0,IF(COUNTA(A90,B90,C90,D90,E90,F90,G90,H90,I90,J90)=0,"","Enter Review ID"),IF(COUNTIFS('Report Scope'!$A$8:$A$107,A90)&lt;&gt;1,"Duplicate Review ID",IF(OR(LEN(B90&amp;"")=0,LEN(C90&amp;"")=0,LEN(D90&amp;"")=0,LEN(E90&amp;"")=0,LEN(F90&amp;"")=0,LEN(G90&amp;"")=0,LEN(H90&amp;"")=0,LEN(I90&amp;"")=0,LEN(J90&amp;"")=0),"Complete report scope fields",IF(COUNTIFS('Opening Schedule'!$A$8:$A$107,B90)&lt;&gt;1,"Missing or duplicate Opening ID",IF(INDEX('Opening Schedule'!$G$8:$G$107,MATCH(B90,'Opening Schedule'!$A$8:$A$107,0))&lt;&gt;C90,"Revision mismatch",IF(INDEX('Opening Schedule'!$K$8:$K$107,MATCH(B90,'Opening Schedule'!$A$8:$A$107,0))&lt;&gt;"Recorded","Opening record incomplete","Linked"))))))</x:f>
      </x:c>
    </x:row>
    <x:row r="91" ht="28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5" t="str">
        <x:f>IF(LEN(A91&amp;"")=0,IF(COUNTA(A91,B91,C91,D91,E91,F91,G91,H91,I91,J91)=0,"","Enter Review ID"),IF(COUNTIFS('Report Scope'!$A$8:$A$107,A91)&lt;&gt;1,"Duplicate Review ID",IF(OR(LEN(B91&amp;"")=0,LEN(C91&amp;"")=0,LEN(D91&amp;"")=0,LEN(E91&amp;"")=0,LEN(F91&amp;"")=0,LEN(G91&amp;"")=0,LEN(H91&amp;"")=0,LEN(I91&amp;"")=0,LEN(J91&amp;"")=0),"Complete report scope fields",IF(COUNTIFS('Opening Schedule'!$A$8:$A$107,B91)&lt;&gt;1,"Missing or duplicate Opening ID",IF(INDEX('Opening Schedule'!$G$8:$G$107,MATCH(B91,'Opening Schedule'!$A$8:$A$107,0))&lt;&gt;C91,"Revision mismatch",IF(INDEX('Opening Schedule'!$K$8:$K$107,MATCH(B91,'Opening Schedule'!$A$8:$A$107,0))&lt;&gt;"Recorded","Opening record incomplete","Linked"))))))</x:f>
      </x:c>
    </x:row>
    <x:row r="92" ht="28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5" t="str">
        <x:f>IF(LEN(A92&amp;"")=0,IF(COUNTA(A92,B92,C92,D92,E92,F92,G92,H92,I92,J92)=0,"","Enter Review ID"),IF(COUNTIFS('Report Scope'!$A$8:$A$107,A92)&lt;&gt;1,"Duplicate Review ID",IF(OR(LEN(B92&amp;"")=0,LEN(C92&amp;"")=0,LEN(D92&amp;"")=0,LEN(E92&amp;"")=0,LEN(F92&amp;"")=0,LEN(G92&amp;"")=0,LEN(H92&amp;"")=0,LEN(I92&amp;"")=0,LEN(J92&amp;"")=0),"Complete report scope fields",IF(COUNTIFS('Opening Schedule'!$A$8:$A$107,B92)&lt;&gt;1,"Missing or duplicate Opening ID",IF(INDEX('Opening Schedule'!$G$8:$G$107,MATCH(B92,'Opening Schedule'!$A$8:$A$107,0))&lt;&gt;C92,"Revision mismatch",IF(INDEX('Opening Schedule'!$K$8:$K$107,MATCH(B92,'Opening Schedule'!$A$8:$A$107,0))&lt;&gt;"Recorded","Opening record incomplete","Linked"))))))</x:f>
      </x:c>
    </x:row>
    <x:row r="93" ht="28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5" t="str">
        <x:f>IF(LEN(A93&amp;"")=0,IF(COUNTA(A93,B93,C93,D93,E93,F93,G93,H93,I93,J93)=0,"","Enter Review ID"),IF(COUNTIFS('Report Scope'!$A$8:$A$107,A93)&lt;&gt;1,"Duplicate Review ID",IF(OR(LEN(B93&amp;"")=0,LEN(C93&amp;"")=0,LEN(D93&amp;"")=0,LEN(E93&amp;"")=0,LEN(F93&amp;"")=0,LEN(G93&amp;"")=0,LEN(H93&amp;"")=0,LEN(I93&amp;"")=0,LEN(J93&amp;"")=0),"Complete report scope fields",IF(COUNTIFS('Opening Schedule'!$A$8:$A$107,B93)&lt;&gt;1,"Missing or duplicate Opening ID",IF(INDEX('Opening Schedule'!$G$8:$G$107,MATCH(B93,'Opening Schedule'!$A$8:$A$107,0))&lt;&gt;C93,"Revision mismatch",IF(INDEX('Opening Schedule'!$K$8:$K$107,MATCH(B93,'Opening Schedule'!$A$8:$A$107,0))&lt;&gt;"Recorded","Opening record incomplete","Linked"))))))</x:f>
      </x:c>
    </x:row>
    <x:row r="94" ht="28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5" t="str">
        <x:f>IF(LEN(A94&amp;"")=0,IF(COUNTA(A94,B94,C94,D94,E94,F94,G94,H94,I94,J94)=0,"","Enter Review ID"),IF(COUNTIFS('Report Scope'!$A$8:$A$107,A94)&lt;&gt;1,"Duplicate Review ID",IF(OR(LEN(B94&amp;"")=0,LEN(C94&amp;"")=0,LEN(D94&amp;"")=0,LEN(E94&amp;"")=0,LEN(F94&amp;"")=0,LEN(G94&amp;"")=0,LEN(H94&amp;"")=0,LEN(I94&amp;"")=0,LEN(J94&amp;"")=0),"Complete report scope fields",IF(COUNTIFS('Opening Schedule'!$A$8:$A$107,B94)&lt;&gt;1,"Missing or duplicate Opening ID",IF(INDEX('Opening Schedule'!$G$8:$G$107,MATCH(B94,'Opening Schedule'!$A$8:$A$107,0))&lt;&gt;C94,"Revision mismatch",IF(INDEX('Opening Schedule'!$K$8:$K$107,MATCH(B94,'Opening Schedule'!$A$8:$A$107,0))&lt;&gt;"Recorded","Opening record incomplete","Linked"))))))</x:f>
      </x:c>
    </x:row>
    <x:row r="95" ht="28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5" t="str">
        <x:f>IF(LEN(A95&amp;"")=0,IF(COUNTA(A95,B95,C95,D95,E95,F95,G95,H95,I95,J95)=0,"","Enter Review ID"),IF(COUNTIFS('Report Scope'!$A$8:$A$107,A95)&lt;&gt;1,"Duplicate Review ID",IF(OR(LEN(B95&amp;"")=0,LEN(C95&amp;"")=0,LEN(D95&amp;"")=0,LEN(E95&amp;"")=0,LEN(F95&amp;"")=0,LEN(G95&amp;"")=0,LEN(H95&amp;"")=0,LEN(I95&amp;"")=0,LEN(J95&amp;"")=0),"Complete report scope fields",IF(COUNTIFS('Opening Schedule'!$A$8:$A$107,B95)&lt;&gt;1,"Missing or duplicate Opening ID",IF(INDEX('Opening Schedule'!$G$8:$G$107,MATCH(B95,'Opening Schedule'!$A$8:$A$107,0))&lt;&gt;C95,"Revision mismatch",IF(INDEX('Opening Schedule'!$K$8:$K$107,MATCH(B95,'Opening Schedule'!$A$8:$A$107,0))&lt;&gt;"Recorded","Opening record incomplete","Linked"))))))</x:f>
      </x:c>
    </x:row>
    <x:row r="96" ht="28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5" t="str">
        <x:f>IF(LEN(A96&amp;"")=0,IF(COUNTA(A96,B96,C96,D96,E96,F96,G96,H96,I96,J96)=0,"","Enter Review ID"),IF(COUNTIFS('Report Scope'!$A$8:$A$107,A96)&lt;&gt;1,"Duplicate Review ID",IF(OR(LEN(B96&amp;"")=0,LEN(C96&amp;"")=0,LEN(D96&amp;"")=0,LEN(E96&amp;"")=0,LEN(F96&amp;"")=0,LEN(G96&amp;"")=0,LEN(H96&amp;"")=0,LEN(I96&amp;"")=0,LEN(J96&amp;"")=0),"Complete report scope fields",IF(COUNTIFS('Opening Schedule'!$A$8:$A$107,B96)&lt;&gt;1,"Missing or duplicate Opening ID",IF(INDEX('Opening Schedule'!$G$8:$G$107,MATCH(B96,'Opening Schedule'!$A$8:$A$107,0))&lt;&gt;C96,"Revision mismatch",IF(INDEX('Opening Schedule'!$K$8:$K$107,MATCH(B96,'Opening Schedule'!$A$8:$A$107,0))&lt;&gt;"Recorded","Opening record incomplete","Linked"))))))</x:f>
      </x:c>
    </x:row>
    <x:row r="97" ht="28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5" t="str">
        <x:f>IF(LEN(A97&amp;"")=0,IF(COUNTA(A97,B97,C97,D97,E97,F97,G97,H97,I97,J97)=0,"","Enter Review ID"),IF(COUNTIFS('Report Scope'!$A$8:$A$107,A97)&lt;&gt;1,"Duplicate Review ID",IF(OR(LEN(B97&amp;"")=0,LEN(C97&amp;"")=0,LEN(D97&amp;"")=0,LEN(E97&amp;"")=0,LEN(F97&amp;"")=0,LEN(G97&amp;"")=0,LEN(H97&amp;"")=0,LEN(I97&amp;"")=0,LEN(J97&amp;"")=0),"Complete report scope fields",IF(COUNTIFS('Opening Schedule'!$A$8:$A$107,B97)&lt;&gt;1,"Missing or duplicate Opening ID",IF(INDEX('Opening Schedule'!$G$8:$G$107,MATCH(B97,'Opening Schedule'!$A$8:$A$107,0))&lt;&gt;C97,"Revision mismatch",IF(INDEX('Opening Schedule'!$K$8:$K$107,MATCH(B97,'Opening Schedule'!$A$8:$A$107,0))&lt;&gt;"Recorded","Opening record incomplete","Linked"))))))</x:f>
      </x:c>
    </x:row>
    <x:row r="98" ht="28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5" t="str">
        <x:f>IF(LEN(A98&amp;"")=0,IF(COUNTA(A98,B98,C98,D98,E98,F98,G98,H98,I98,J98)=0,"","Enter Review ID"),IF(COUNTIFS('Report Scope'!$A$8:$A$107,A98)&lt;&gt;1,"Duplicate Review ID",IF(OR(LEN(B98&amp;"")=0,LEN(C98&amp;"")=0,LEN(D98&amp;"")=0,LEN(E98&amp;"")=0,LEN(F98&amp;"")=0,LEN(G98&amp;"")=0,LEN(H98&amp;"")=0,LEN(I98&amp;"")=0,LEN(J98&amp;"")=0),"Complete report scope fields",IF(COUNTIFS('Opening Schedule'!$A$8:$A$107,B98)&lt;&gt;1,"Missing or duplicate Opening ID",IF(INDEX('Opening Schedule'!$G$8:$G$107,MATCH(B98,'Opening Schedule'!$A$8:$A$107,0))&lt;&gt;C98,"Revision mismatch",IF(INDEX('Opening Schedule'!$K$8:$K$107,MATCH(B98,'Opening Schedule'!$A$8:$A$107,0))&lt;&gt;"Recorded","Opening record incomplete","Linked"))))))</x:f>
      </x:c>
    </x:row>
    <x:row r="99" ht="28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5" t="str">
        <x:f>IF(LEN(A99&amp;"")=0,IF(COUNTA(A99,B99,C99,D99,E99,F99,G99,H99,I99,J99)=0,"","Enter Review ID"),IF(COUNTIFS('Report Scope'!$A$8:$A$107,A99)&lt;&gt;1,"Duplicate Review ID",IF(OR(LEN(B99&amp;"")=0,LEN(C99&amp;"")=0,LEN(D99&amp;"")=0,LEN(E99&amp;"")=0,LEN(F99&amp;"")=0,LEN(G99&amp;"")=0,LEN(H99&amp;"")=0,LEN(I99&amp;"")=0,LEN(J99&amp;"")=0),"Complete report scope fields",IF(COUNTIFS('Opening Schedule'!$A$8:$A$107,B99)&lt;&gt;1,"Missing or duplicate Opening ID",IF(INDEX('Opening Schedule'!$G$8:$G$107,MATCH(B99,'Opening Schedule'!$A$8:$A$107,0))&lt;&gt;C99,"Revision mismatch",IF(INDEX('Opening Schedule'!$K$8:$K$107,MATCH(B99,'Opening Schedule'!$A$8:$A$107,0))&lt;&gt;"Recorded","Opening record incomplete","Linked"))))))</x:f>
      </x:c>
    </x:row>
    <x:row r="100" ht="28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5" t="str">
        <x:f>IF(LEN(A100&amp;"")=0,IF(COUNTA(A100,B100,C100,D100,E100,F100,G100,H100,I100,J100)=0,"","Enter Review ID"),IF(COUNTIFS('Report Scope'!$A$8:$A$107,A100)&lt;&gt;1,"Duplicate Review ID",IF(OR(LEN(B100&amp;"")=0,LEN(C100&amp;"")=0,LEN(D100&amp;"")=0,LEN(E100&amp;"")=0,LEN(F100&amp;"")=0,LEN(G100&amp;"")=0,LEN(H100&amp;"")=0,LEN(I100&amp;"")=0,LEN(J100&amp;"")=0),"Complete report scope fields",IF(COUNTIFS('Opening Schedule'!$A$8:$A$107,B100)&lt;&gt;1,"Missing or duplicate Opening ID",IF(INDEX('Opening Schedule'!$G$8:$G$107,MATCH(B100,'Opening Schedule'!$A$8:$A$107,0))&lt;&gt;C100,"Revision mismatch",IF(INDEX('Opening Schedule'!$K$8:$K$107,MATCH(B100,'Opening Schedule'!$A$8:$A$107,0))&lt;&gt;"Recorded","Opening record incomplete","Linked"))))))</x:f>
      </x:c>
    </x:row>
    <x:row r="101" ht="28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5" t="str">
        <x:f>IF(LEN(A101&amp;"")=0,IF(COUNTA(A101,B101,C101,D101,E101,F101,G101,H101,I101,J101)=0,"","Enter Review ID"),IF(COUNTIFS('Report Scope'!$A$8:$A$107,A101)&lt;&gt;1,"Duplicate Review ID",IF(OR(LEN(B101&amp;"")=0,LEN(C101&amp;"")=0,LEN(D101&amp;"")=0,LEN(E101&amp;"")=0,LEN(F101&amp;"")=0,LEN(G101&amp;"")=0,LEN(H101&amp;"")=0,LEN(I101&amp;"")=0,LEN(J101&amp;"")=0),"Complete report scope fields",IF(COUNTIFS('Opening Schedule'!$A$8:$A$107,B101)&lt;&gt;1,"Missing or duplicate Opening ID",IF(INDEX('Opening Schedule'!$G$8:$G$107,MATCH(B101,'Opening Schedule'!$A$8:$A$107,0))&lt;&gt;C101,"Revision mismatch",IF(INDEX('Opening Schedule'!$K$8:$K$107,MATCH(B101,'Opening Schedule'!$A$8:$A$107,0))&lt;&gt;"Recorded","Opening record incomplete","Linked"))))))</x:f>
      </x:c>
    </x:row>
    <x:row r="102" ht="28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5" t="str">
        <x:f>IF(LEN(A102&amp;"")=0,IF(COUNTA(A102,B102,C102,D102,E102,F102,G102,H102,I102,J102)=0,"","Enter Review ID"),IF(COUNTIFS('Report Scope'!$A$8:$A$107,A102)&lt;&gt;1,"Duplicate Review ID",IF(OR(LEN(B102&amp;"")=0,LEN(C102&amp;"")=0,LEN(D102&amp;"")=0,LEN(E102&amp;"")=0,LEN(F102&amp;"")=0,LEN(G102&amp;"")=0,LEN(H102&amp;"")=0,LEN(I102&amp;"")=0,LEN(J102&amp;"")=0),"Complete report scope fields",IF(COUNTIFS('Opening Schedule'!$A$8:$A$107,B102)&lt;&gt;1,"Missing or duplicate Opening ID",IF(INDEX('Opening Schedule'!$G$8:$G$107,MATCH(B102,'Opening Schedule'!$A$8:$A$107,0))&lt;&gt;C102,"Revision mismatch",IF(INDEX('Opening Schedule'!$K$8:$K$107,MATCH(B102,'Opening Schedule'!$A$8:$A$107,0))&lt;&gt;"Recorded","Opening record incomplete","Linked"))))))</x:f>
      </x:c>
    </x:row>
    <x:row r="103" ht="28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5" t="str">
        <x:f>IF(LEN(A103&amp;"")=0,IF(COUNTA(A103,B103,C103,D103,E103,F103,G103,H103,I103,J103)=0,"","Enter Review ID"),IF(COUNTIFS('Report Scope'!$A$8:$A$107,A103)&lt;&gt;1,"Duplicate Review ID",IF(OR(LEN(B103&amp;"")=0,LEN(C103&amp;"")=0,LEN(D103&amp;"")=0,LEN(E103&amp;"")=0,LEN(F103&amp;"")=0,LEN(G103&amp;"")=0,LEN(H103&amp;"")=0,LEN(I103&amp;"")=0,LEN(J103&amp;"")=0),"Complete report scope fields",IF(COUNTIFS('Opening Schedule'!$A$8:$A$107,B103)&lt;&gt;1,"Missing or duplicate Opening ID",IF(INDEX('Opening Schedule'!$G$8:$G$107,MATCH(B103,'Opening Schedule'!$A$8:$A$107,0))&lt;&gt;C103,"Revision mismatch",IF(INDEX('Opening Schedule'!$K$8:$K$107,MATCH(B103,'Opening Schedule'!$A$8:$A$107,0))&lt;&gt;"Recorded","Opening record incomplete","Linked"))))))</x:f>
      </x:c>
    </x:row>
    <x:row r="104" ht="28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5" t="str">
        <x:f>IF(LEN(A104&amp;"")=0,IF(COUNTA(A104,B104,C104,D104,E104,F104,G104,H104,I104,J104)=0,"","Enter Review ID"),IF(COUNTIFS('Report Scope'!$A$8:$A$107,A104)&lt;&gt;1,"Duplicate Review ID",IF(OR(LEN(B104&amp;"")=0,LEN(C104&amp;"")=0,LEN(D104&amp;"")=0,LEN(E104&amp;"")=0,LEN(F104&amp;"")=0,LEN(G104&amp;"")=0,LEN(H104&amp;"")=0,LEN(I104&amp;"")=0,LEN(J104&amp;"")=0),"Complete report scope fields",IF(COUNTIFS('Opening Schedule'!$A$8:$A$107,B104)&lt;&gt;1,"Missing or duplicate Opening ID",IF(INDEX('Opening Schedule'!$G$8:$G$107,MATCH(B104,'Opening Schedule'!$A$8:$A$107,0))&lt;&gt;C104,"Revision mismatch",IF(INDEX('Opening Schedule'!$K$8:$K$107,MATCH(B104,'Opening Schedule'!$A$8:$A$107,0))&lt;&gt;"Recorded","Opening record incomplete","Linked"))))))</x:f>
      </x:c>
    </x:row>
    <x:row r="105" ht="28" customHeight="1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5" t="str">
        <x:f>IF(LEN(A105&amp;"")=0,IF(COUNTA(A105,B105,C105,D105,E105,F105,G105,H105,I105,J105)=0,"","Enter Review ID"),IF(COUNTIFS('Report Scope'!$A$8:$A$107,A105)&lt;&gt;1,"Duplicate Review ID",IF(OR(LEN(B105&amp;"")=0,LEN(C105&amp;"")=0,LEN(D105&amp;"")=0,LEN(E105&amp;"")=0,LEN(F105&amp;"")=0,LEN(G105&amp;"")=0,LEN(H105&amp;"")=0,LEN(I105&amp;"")=0,LEN(J105&amp;"")=0),"Complete report scope fields",IF(COUNTIFS('Opening Schedule'!$A$8:$A$107,B105)&lt;&gt;1,"Missing or duplicate Opening ID",IF(INDEX('Opening Schedule'!$G$8:$G$107,MATCH(B105,'Opening Schedule'!$A$8:$A$107,0))&lt;&gt;C105,"Revision mismatch",IF(INDEX('Opening Schedule'!$K$8:$K$107,MATCH(B105,'Opening Schedule'!$A$8:$A$107,0))&lt;&gt;"Recorded","Opening record incomplete","Linked"))))))</x:f>
      </x:c>
    </x:row>
    <x:row r="106" ht="28" customHeight="1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5" t="str">
        <x:f>IF(LEN(A106&amp;"")=0,IF(COUNTA(A106,B106,C106,D106,E106,F106,G106,H106,I106,J106)=0,"","Enter Review ID"),IF(COUNTIFS('Report Scope'!$A$8:$A$107,A106)&lt;&gt;1,"Duplicate Review ID",IF(OR(LEN(B106&amp;"")=0,LEN(C106&amp;"")=0,LEN(D106&amp;"")=0,LEN(E106&amp;"")=0,LEN(F106&amp;"")=0,LEN(G106&amp;"")=0,LEN(H106&amp;"")=0,LEN(I106&amp;"")=0,LEN(J106&amp;"")=0),"Complete report scope fields",IF(COUNTIFS('Opening Schedule'!$A$8:$A$107,B106)&lt;&gt;1,"Missing or duplicate Opening ID",IF(INDEX('Opening Schedule'!$G$8:$G$107,MATCH(B106,'Opening Schedule'!$A$8:$A$107,0))&lt;&gt;C106,"Revision mismatch",IF(INDEX('Opening Schedule'!$K$8:$K$107,MATCH(B106,'Opening Schedule'!$A$8:$A$107,0))&lt;&gt;"Recorded","Opening record incomplete","Linked"))))))</x:f>
      </x:c>
    </x:row>
    <x:row r="107" ht="28" customHeight="1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5" t="str">
        <x:f>IF(LEN(A107&amp;"")=0,IF(COUNTA(A107,B107,C107,D107,E107,F107,G107,H107,I107,J107)=0,"","Enter Review ID"),IF(COUNTIFS('Report Scope'!$A$8:$A$107,A107)&lt;&gt;1,"Duplicate Review ID",IF(OR(LEN(B107&amp;"")=0,LEN(C107&amp;"")=0,LEN(D107&amp;"")=0,LEN(E107&amp;"")=0,LEN(F107&amp;"")=0,LEN(G107&amp;"")=0,LEN(H107&amp;"")=0,LEN(I107&amp;"")=0,LEN(J107&amp;"")=0),"Complete report scope fields",IF(COUNTIFS('Opening Schedule'!$A$8:$A$107,B107)&lt;&gt;1,"Missing or duplicate Opening ID",IF(INDEX('Opening Schedule'!$G$8:$G$107,MATCH(B107,'Opening Schedule'!$A$8:$A$107,0))&lt;&gt;C107,"Revision mismatch",IF(INDEX('Opening Schedule'!$K$8:$K$107,MATCH(B107,'Opening Schedule'!$A$8:$A$107,0))&lt;&gt;"Recorded","Opening record incomplete","Linked"))))))</x:f>
      </x:c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</x:row>
    <x:row r="116">
      <x:c r="A116" s="5" t="str">
        <x:v>Project suitability review</x:v>
      </x:c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</x:row>
    <x:row r="117" ht="47" customHeight="1">
      <x:c r="A117" s="17" t="str">
        <x:v>Review ID</x:v>
      </x:c>
      <x:c r="B117" s="18" t="str">
        <x:v>Project requirement reference</x:v>
      </x:c>
      <x:c r="C117" s="18" t="str">
        <x:v>Configuration match</x:v>
      </x:c>
      <x:c r="D117" s="18" t="str">
        <x:v>Size scope match</x:v>
      </x:c>
      <x:c r="E117" s="18" t="str">
        <x:v>Market / method match</x:v>
      </x:c>
      <x:c r="F117" s="18" t="str">
        <x:v>Decision</x:v>
      </x:c>
      <x:c r="G117" s="18" t="str">
        <x:v>Reviewer</x:v>
      </x:c>
      <x:c r="H117" s="18" t="str">
        <x:v>Review date</x:v>
      </x:c>
      <x:c r="I117" s="18" t="str">
        <x:v>Decision reference / limitations</x:v>
      </x:c>
      <x:c r="J117" s="19" t="str">
        <x:v>Review state</x:v>
      </x:c>
      <x:c r="K117" s="1"/>
    </x:row>
    <x:row r="118" ht="28" customHeight="1">
      <x:c r="A118" s="23"/>
      <x:c r="B118" s="23"/>
      <x:c r="C118" s="22"/>
      <x:c r="D118" s="22"/>
      <x:c r="E118" s="22"/>
      <x:c r="F118" s="22"/>
      <x:c r="G118" s="23"/>
      <x:c r="H118" s="26"/>
      <x:c r="I118" s="23"/>
      <x:c r="J118" s="25" t="str">
        <x:f>IF(LEN(A118&amp;"")=0,IF(COUNTA(A118,B118,C118,D118,E118,F118,G118,H118,I118)=0,"","Enter Review ID"),IF(COUNTIFS('Report Scope'!$A$118:$A$217,A118)&lt;&gt;1,"Duplicate review decision",IF(COUNTIFS('Report Scope'!$A$8:$A$107,A118)&lt;&gt;1,"Missing or duplicate evidence",IF(INDEX('Report Scope'!$K$8:$K$107,MATCH(A118,'Report Scope'!$A$8:$A$107,0))&lt;&gt;"Linked","Evidence incomplete or stale",IF(OR(LEN(B118&amp;"")=0,LEN(C118&amp;"")=0,LEN(D118&amp;"")=0,LEN(E118&amp;"")=0,LEN(F118&amp;"")=0,LEN(G118&amp;"")=0,LEN(H118&amp;"")=0,LEN(I118&amp;"")=0),"Complete suitability review",IF(OR(C118&lt;&gt;"Confirmed",D118&lt;&gt;"Confirmed",E118&lt;&gt;"Confirmed",F118&lt;&gt;"Suitable for stated scope"),"Hold for technical review",IF(OR(NOT(ISNUMBER(H118)),H118&lt;=0),"Enter valid review date","Review recorded")))))))</x:f>
      </x:c>
      <x:c r="K118" s="1"/>
    </x:row>
    <x:row r="119" ht="28" customHeight="1">
      <x:c r="A119" s="23"/>
      <x:c r="B119" s="23"/>
      <x:c r="C119" s="22"/>
      <x:c r="D119" s="22"/>
      <x:c r="E119" s="22"/>
      <x:c r="F119" s="22"/>
      <x:c r="G119" s="23"/>
      <x:c r="H119" s="26"/>
      <x:c r="I119" s="23"/>
      <x:c r="J119" s="25" t="str">
        <x:f>IF(LEN(A119&amp;"")=0,IF(COUNTA(A119,B119,C119,D119,E119,F119,G119,H119,I119)=0,"","Enter Review ID"),IF(COUNTIFS('Report Scope'!$A$118:$A$217,A119)&lt;&gt;1,"Duplicate review decision",IF(COUNTIFS('Report Scope'!$A$8:$A$107,A119)&lt;&gt;1,"Missing or duplicate evidence",IF(INDEX('Report Scope'!$K$8:$K$107,MATCH(A119,'Report Scope'!$A$8:$A$107,0))&lt;&gt;"Linked","Evidence incomplete or stale",IF(OR(LEN(B119&amp;"")=0,LEN(C119&amp;"")=0,LEN(D119&amp;"")=0,LEN(E119&amp;"")=0,LEN(F119&amp;"")=0,LEN(G119&amp;"")=0,LEN(H119&amp;"")=0,LEN(I119&amp;"")=0),"Complete suitability review",IF(OR(C119&lt;&gt;"Confirmed",D119&lt;&gt;"Confirmed",E119&lt;&gt;"Confirmed",F119&lt;&gt;"Suitable for stated scope"),"Hold for technical review",IF(OR(NOT(ISNUMBER(H119)),H119&lt;=0),"Enter valid review date","Review recorded")))))))</x:f>
      </x:c>
      <x:c r="K119" s="1"/>
    </x:row>
    <x:row r="120" ht="28" customHeight="1">
      <x:c r="A120" s="23"/>
      <x:c r="B120" s="23"/>
      <x:c r="C120" s="22"/>
      <x:c r="D120" s="22"/>
      <x:c r="E120" s="22"/>
      <x:c r="F120" s="22"/>
      <x:c r="G120" s="23"/>
      <x:c r="H120" s="26"/>
      <x:c r="I120" s="23"/>
      <x:c r="J120" s="25" t="str">
        <x:f>IF(LEN(A120&amp;"")=0,IF(COUNTA(A120,B120,C120,D120,E120,F120,G120,H120,I120)=0,"","Enter Review ID"),IF(COUNTIFS('Report Scope'!$A$118:$A$217,A120)&lt;&gt;1,"Duplicate review decision",IF(COUNTIFS('Report Scope'!$A$8:$A$107,A120)&lt;&gt;1,"Missing or duplicate evidence",IF(INDEX('Report Scope'!$K$8:$K$107,MATCH(A120,'Report Scope'!$A$8:$A$107,0))&lt;&gt;"Linked","Evidence incomplete or stale",IF(OR(LEN(B120&amp;"")=0,LEN(C120&amp;"")=0,LEN(D120&amp;"")=0,LEN(E120&amp;"")=0,LEN(F120&amp;"")=0,LEN(G120&amp;"")=0,LEN(H120&amp;"")=0,LEN(I120&amp;"")=0),"Complete suitability review",IF(OR(C120&lt;&gt;"Confirmed",D120&lt;&gt;"Confirmed",E120&lt;&gt;"Confirmed",F120&lt;&gt;"Suitable for stated scope"),"Hold for technical review",IF(OR(NOT(ISNUMBER(H120)),H120&lt;=0),"Enter valid review date","Review recorded")))))))</x:f>
      </x:c>
      <x:c r="K120" s="1"/>
    </x:row>
    <x:row r="121" ht="28" customHeight="1">
      <x:c r="A121" s="23"/>
      <x:c r="B121" s="23"/>
      <x:c r="C121" s="22"/>
      <x:c r="D121" s="22"/>
      <x:c r="E121" s="22"/>
      <x:c r="F121" s="22"/>
      <x:c r="G121" s="23"/>
      <x:c r="H121" s="26"/>
      <x:c r="I121" s="23"/>
      <x:c r="J121" s="25" t="str">
        <x:f>IF(LEN(A121&amp;"")=0,IF(COUNTA(A121,B121,C121,D121,E121,F121,G121,H121,I121)=0,"","Enter Review ID"),IF(COUNTIFS('Report Scope'!$A$118:$A$217,A121)&lt;&gt;1,"Duplicate review decision",IF(COUNTIFS('Report Scope'!$A$8:$A$107,A121)&lt;&gt;1,"Missing or duplicate evidence",IF(INDEX('Report Scope'!$K$8:$K$107,MATCH(A121,'Report Scope'!$A$8:$A$107,0))&lt;&gt;"Linked","Evidence incomplete or stale",IF(OR(LEN(B121&amp;"")=0,LEN(C121&amp;"")=0,LEN(D121&amp;"")=0,LEN(E121&amp;"")=0,LEN(F121&amp;"")=0,LEN(G121&amp;"")=0,LEN(H121&amp;"")=0,LEN(I121&amp;"")=0),"Complete suitability review",IF(OR(C121&lt;&gt;"Confirmed",D121&lt;&gt;"Confirmed",E121&lt;&gt;"Confirmed",F121&lt;&gt;"Suitable for stated scope"),"Hold for technical review",IF(OR(NOT(ISNUMBER(H121)),H121&lt;=0),"Enter valid review date","Review recorded")))))))</x:f>
      </x:c>
      <x:c r="K121" s="1"/>
    </x:row>
    <x:row r="122" ht="28" customHeight="1">
      <x:c r="A122" s="23"/>
      <x:c r="B122" s="23"/>
      <x:c r="C122" s="22"/>
      <x:c r="D122" s="22"/>
      <x:c r="E122" s="22"/>
      <x:c r="F122" s="22"/>
      <x:c r="G122" s="23"/>
      <x:c r="H122" s="26"/>
      <x:c r="I122" s="23"/>
      <x:c r="J122" s="25" t="str">
        <x:f>IF(LEN(A122&amp;"")=0,IF(COUNTA(A122,B122,C122,D122,E122,F122,G122,H122,I122)=0,"","Enter Review ID"),IF(COUNTIFS('Report Scope'!$A$118:$A$217,A122)&lt;&gt;1,"Duplicate review decision",IF(COUNTIFS('Report Scope'!$A$8:$A$107,A122)&lt;&gt;1,"Missing or duplicate evidence",IF(INDEX('Report Scope'!$K$8:$K$107,MATCH(A122,'Report Scope'!$A$8:$A$107,0))&lt;&gt;"Linked","Evidence incomplete or stale",IF(OR(LEN(B122&amp;"")=0,LEN(C122&amp;"")=0,LEN(D122&amp;"")=0,LEN(E122&amp;"")=0,LEN(F122&amp;"")=0,LEN(G122&amp;"")=0,LEN(H122&amp;"")=0,LEN(I122&amp;"")=0),"Complete suitability review",IF(OR(C122&lt;&gt;"Confirmed",D122&lt;&gt;"Confirmed",E122&lt;&gt;"Confirmed",F122&lt;&gt;"Suitable for stated scope"),"Hold for technical review",IF(OR(NOT(ISNUMBER(H122)),H122&lt;=0),"Enter valid review date","Review recorded")))))))</x:f>
      </x:c>
      <x:c r="K122" s="1"/>
    </x:row>
    <x:row r="123" ht="28" customHeight="1">
      <x:c r="A123" s="23"/>
      <x:c r="B123" s="23"/>
      <x:c r="C123" s="22"/>
      <x:c r="D123" s="22"/>
      <x:c r="E123" s="22"/>
      <x:c r="F123" s="22"/>
      <x:c r="G123" s="23"/>
      <x:c r="H123" s="26"/>
      <x:c r="I123" s="23"/>
      <x:c r="J123" s="25" t="str">
        <x:f>IF(LEN(A123&amp;"")=0,IF(COUNTA(A123,B123,C123,D123,E123,F123,G123,H123,I123)=0,"","Enter Review ID"),IF(COUNTIFS('Report Scope'!$A$118:$A$217,A123)&lt;&gt;1,"Duplicate review decision",IF(COUNTIFS('Report Scope'!$A$8:$A$107,A123)&lt;&gt;1,"Missing or duplicate evidence",IF(INDEX('Report Scope'!$K$8:$K$107,MATCH(A123,'Report Scope'!$A$8:$A$107,0))&lt;&gt;"Linked","Evidence incomplete or stale",IF(OR(LEN(B123&amp;"")=0,LEN(C123&amp;"")=0,LEN(D123&amp;"")=0,LEN(E123&amp;"")=0,LEN(F123&amp;"")=0,LEN(G123&amp;"")=0,LEN(H123&amp;"")=0,LEN(I123&amp;"")=0),"Complete suitability review",IF(OR(C123&lt;&gt;"Confirmed",D123&lt;&gt;"Confirmed",E123&lt;&gt;"Confirmed",F123&lt;&gt;"Suitable for stated scope"),"Hold for technical review",IF(OR(NOT(ISNUMBER(H123)),H123&lt;=0),"Enter valid review date","Review recorded")))))))</x:f>
      </x:c>
      <x:c r="K123" s="1"/>
    </x:row>
    <x:row r="124" ht="28" customHeight="1">
      <x:c r="A124" s="23"/>
      <x:c r="B124" s="23"/>
      <x:c r="C124" s="22"/>
      <x:c r="D124" s="22"/>
      <x:c r="E124" s="22"/>
      <x:c r="F124" s="22"/>
      <x:c r="G124" s="23"/>
      <x:c r="H124" s="26"/>
      <x:c r="I124" s="23"/>
      <x:c r="J124" s="25" t="str">
        <x:f>IF(LEN(A124&amp;"")=0,IF(COUNTA(A124,B124,C124,D124,E124,F124,G124,H124,I124)=0,"","Enter Review ID"),IF(COUNTIFS('Report Scope'!$A$118:$A$217,A124)&lt;&gt;1,"Duplicate review decision",IF(COUNTIFS('Report Scope'!$A$8:$A$107,A124)&lt;&gt;1,"Missing or duplicate evidence",IF(INDEX('Report Scope'!$K$8:$K$107,MATCH(A124,'Report Scope'!$A$8:$A$107,0))&lt;&gt;"Linked","Evidence incomplete or stale",IF(OR(LEN(B124&amp;"")=0,LEN(C124&amp;"")=0,LEN(D124&amp;"")=0,LEN(E124&amp;"")=0,LEN(F124&amp;"")=0,LEN(G124&amp;"")=0,LEN(H124&amp;"")=0,LEN(I124&amp;"")=0),"Complete suitability review",IF(OR(C124&lt;&gt;"Confirmed",D124&lt;&gt;"Confirmed",E124&lt;&gt;"Confirmed",F124&lt;&gt;"Suitable for stated scope"),"Hold for technical review",IF(OR(NOT(ISNUMBER(H124)),H124&lt;=0),"Enter valid review date","Review recorded")))))))</x:f>
      </x:c>
      <x:c r="K124" s="1"/>
    </x:row>
    <x:row r="125" ht="28" customHeight="1">
      <x:c r="A125" s="23"/>
      <x:c r="B125" s="23"/>
      <x:c r="C125" s="22"/>
      <x:c r="D125" s="22"/>
      <x:c r="E125" s="22"/>
      <x:c r="F125" s="22"/>
      <x:c r="G125" s="23"/>
      <x:c r="H125" s="26"/>
      <x:c r="I125" s="23"/>
      <x:c r="J125" s="25" t="str">
        <x:f>IF(LEN(A125&amp;"")=0,IF(COUNTA(A125,B125,C125,D125,E125,F125,G125,H125,I125)=0,"","Enter Review ID"),IF(COUNTIFS('Report Scope'!$A$118:$A$217,A125)&lt;&gt;1,"Duplicate review decision",IF(COUNTIFS('Report Scope'!$A$8:$A$107,A125)&lt;&gt;1,"Missing or duplicate evidence",IF(INDEX('Report Scope'!$K$8:$K$107,MATCH(A125,'Report Scope'!$A$8:$A$107,0))&lt;&gt;"Linked","Evidence incomplete or stale",IF(OR(LEN(B125&amp;"")=0,LEN(C125&amp;"")=0,LEN(D125&amp;"")=0,LEN(E125&amp;"")=0,LEN(F125&amp;"")=0,LEN(G125&amp;"")=0,LEN(H125&amp;"")=0,LEN(I125&amp;"")=0),"Complete suitability review",IF(OR(C125&lt;&gt;"Confirmed",D125&lt;&gt;"Confirmed",E125&lt;&gt;"Confirmed",F125&lt;&gt;"Suitable for stated scope"),"Hold for technical review",IF(OR(NOT(ISNUMBER(H125)),H125&lt;=0),"Enter valid review date","Review recorded")))))))</x:f>
      </x:c>
      <x:c r="K125" s="1"/>
    </x:row>
    <x:row r="126" ht="28" customHeight="1">
      <x:c r="A126" s="23"/>
      <x:c r="B126" s="23"/>
      <x:c r="C126" s="22"/>
      <x:c r="D126" s="22"/>
      <x:c r="E126" s="22"/>
      <x:c r="F126" s="22"/>
      <x:c r="G126" s="23"/>
      <x:c r="H126" s="26"/>
      <x:c r="I126" s="23"/>
      <x:c r="J126" s="25" t="str">
        <x:f>IF(LEN(A126&amp;"")=0,IF(COUNTA(A126,B126,C126,D126,E126,F126,G126,H126,I126)=0,"","Enter Review ID"),IF(COUNTIFS('Report Scope'!$A$118:$A$217,A126)&lt;&gt;1,"Duplicate review decision",IF(COUNTIFS('Report Scope'!$A$8:$A$107,A126)&lt;&gt;1,"Missing or duplicate evidence",IF(INDEX('Report Scope'!$K$8:$K$107,MATCH(A126,'Report Scope'!$A$8:$A$107,0))&lt;&gt;"Linked","Evidence incomplete or stale",IF(OR(LEN(B126&amp;"")=0,LEN(C126&amp;"")=0,LEN(D126&amp;"")=0,LEN(E126&amp;"")=0,LEN(F126&amp;"")=0,LEN(G126&amp;"")=0,LEN(H126&amp;"")=0,LEN(I126&amp;"")=0),"Complete suitability review",IF(OR(C126&lt;&gt;"Confirmed",D126&lt;&gt;"Confirmed",E126&lt;&gt;"Confirmed",F126&lt;&gt;"Suitable for stated scope"),"Hold for technical review",IF(OR(NOT(ISNUMBER(H126)),H126&lt;=0),"Enter valid review date","Review recorded")))))))</x:f>
      </x:c>
      <x:c r="K126" s="1"/>
    </x:row>
    <x:row r="127" ht="28" customHeight="1">
      <x:c r="A127" s="23"/>
      <x:c r="B127" s="23"/>
      <x:c r="C127" s="22"/>
      <x:c r="D127" s="22"/>
      <x:c r="E127" s="22"/>
      <x:c r="F127" s="22"/>
      <x:c r="G127" s="23"/>
      <x:c r="H127" s="26"/>
      <x:c r="I127" s="23"/>
      <x:c r="J127" s="25" t="str">
        <x:f>IF(LEN(A127&amp;"")=0,IF(COUNTA(A127,B127,C127,D127,E127,F127,G127,H127,I127)=0,"","Enter Review ID"),IF(COUNTIFS('Report Scope'!$A$118:$A$217,A127)&lt;&gt;1,"Duplicate review decision",IF(COUNTIFS('Report Scope'!$A$8:$A$107,A127)&lt;&gt;1,"Missing or duplicate evidence",IF(INDEX('Report Scope'!$K$8:$K$107,MATCH(A127,'Report Scope'!$A$8:$A$107,0))&lt;&gt;"Linked","Evidence incomplete or stale",IF(OR(LEN(B127&amp;"")=0,LEN(C127&amp;"")=0,LEN(D127&amp;"")=0,LEN(E127&amp;"")=0,LEN(F127&amp;"")=0,LEN(G127&amp;"")=0,LEN(H127&amp;"")=0,LEN(I127&amp;"")=0),"Complete suitability review",IF(OR(C127&lt;&gt;"Confirmed",D127&lt;&gt;"Confirmed",E127&lt;&gt;"Confirmed",F127&lt;&gt;"Suitable for stated scope"),"Hold for technical review",IF(OR(NOT(ISNUMBER(H127)),H127&lt;=0),"Enter valid review date","Review recorded")))))))</x:f>
      </x:c>
      <x:c r="K127" s="1"/>
    </x:row>
    <x:row r="128" ht="28" customHeight="1">
      <x:c r="A128" s="23"/>
      <x:c r="B128" s="23"/>
      <x:c r="C128" s="22"/>
      <x:c r="D128" s="22"/>
      <x:c r="E128" s="22"/>
      <x:c r="F128" s="22"/>
      <x:c r="G128" s="23"/>
      <x:c r="H128" s="26"/>
      <x:c r="I128" s="23"/>
      <x:c r="J128" s="25" t="str">
        <x:f>IF(LEN(A128&amp;"")=0,IF(COUNTA(A128,B128,C128,D128,E128,F128,G128,H128,I128)=0,"","Enter Review ID"),IF(COUNTIFS('Report Scope'!$A$118:$A$217,A128)&lt;&gt;1,"Duplicate review decision",IF(COUNTIFS('Report Scope'!$A$8:$A$107,A128)&lt;&gt;1,"Missing or duplicate evidence",IF(INDEX('Report Scope'!$K$8:$K$107,MATCH(A128,'Report Scope'!$A$8:$A$107,0))&lt;&gt;"Linked","Evidence incomplete or stale",IF(OR(LEN(B128&amp;"")=0,LEN(C128&amp;"")=0,LEN(D128&amp;"")=0,LEN(E128&amp;"")=0,LEN(F128&amp;"")=0,LEN(G128&amp;"")=0,LEN(H128&amp;"")=0,LEN(I128&amp;"")=0),"Complete suitability review",IF(OR(C128&lt;&gt;"Confirmed",D128&lt;&gt;"Confirmed",E128&lt;&gt;"Confirmed",F128&lt;&gt;"Suitable for stated scope"),"Hold for technical review",IF(OR(NOT(ISNUMBER(H128)),H128&lt;=0),"Enter valid review date","Review recorded")))))))</x:f>
      </x:c>
      <x:c r="K128" s="1"/>
    </x:row>
    <x:row r="129" ht="28" customHeight="1">
      <x:c r="A129" s="23"/>
      <x:c r="B129" s="23"/>
      <x:c r="C129" s="22"/>
      <x:c r="D129" s="22"/>
      <x:c r="E129" s="22"/>
      <x:c r="F129" s="22"/>
      <x:c r="G129" s="23"/>
      <x:c r="H129" s="26"/>
      <x:c r="I129" s="23"/>
      <x:c r="J129" s="25" t="str">
        <x:f>IF(LEN(A129&amp;"")=0,IF(COUNTA(A129,B129,C129,D129,E129,F129,G129,H129,I129)=0,"","Enter Review ID"),IF(COUNTIFS('Report Scope'!$A$118:$A$217,A129)&lt;&gt;1,"Duplicate review decision",IF(COUNTIFS('Report Scope'!$A$8:$A$107,A129)&lt;&gt;1,"Missing or duplicate evidence",IF(INDEX('Report Scope'!$K$8:$K$107,MATCH(A129,'Report Scope'!$A$8:$A$107,0))&lt;&gt;"Linked","Evidence incomplete or stale",IF(OR(LEN(B129&amp;"")=0,LEN(C129&amp;"")=0,LEN(D129&amp;"")=0,LEN(E129&amp;"")=0,LEN(F129&amp;"")=0,LEN(G129&amp;"")=0,LEN(H129&amp;"")=0,LEN(I129&amp;"")=0),"Complete suitability review",IF(OR(C129&lt;&gt;"Confirmed",D129&lt;&gt;"Confirmed",E129&lt;&gt;"Confirmed",F129&lt;&gt;"Suitable for stated scope"),"Hold for technical review",IF(OR(NOT(ISNUMBER(H129)),H129&lt;=0),"Enter valid review date","Review recorded")))))))</x:f>
      </x:c>
      <x:c r="K129" s="1"/>
    </x:row>
    <x:row r="130" ht="28" customHeight="1">
      <x:c r="A130" s="23"/>
      <x:c r="B130" s="23"/>
      <x:c r="C130" s="22"/>
      <x:c r="D130" s="22"/>
      <x:c r="E130" s="22"/>
      <x:c r="F130" s="22"/>
      <x:c r="G130" s="23"/>
      <x:c r="H130" s="26"/>
      <x:c r="I130" s="23"/>
      <x:c r="J130" s="25" t="str">
        <x:f>IF(LEN(A130&amp;"")=0,IF(COUNTA(A130,B130,C130,D130,E130,F130,G130,H130,I130)=0,"","Enter Review ID"),IF(COUNTIFS('Report Scope'!$A$118:$A$217,A130)&lt;&gt;1,"Duplicate review decision",IF(COUNTIFS('Report Scope'!$A$8:$A$107,A130)&lt;&gt;1,"Missing or duplicate evidence",IF(INDEX('Report Scope'!$K$8:$K$107,MATCH(A130,'Report Scope'!$A$8:$A$107,0))&lt;&gt;"Linked","Evidence incomplete or stale",IF(OR(LEN(B130&amp;"")=0,LEN(C130&amp;"")=0,LEN(D130&amp;"")=0,LEN(E130&amp;"")=0,LEN(F130&amp;"")=0,LEN(G130&amp;"")=0,LEN(H130&amp;"")=0,LEN(I130&amp;"")=0),"Complete suitability review",IF(OR(C130&lt;&gt;"Confirmed",D130&lt;&gt;"Confirmed",E130&lt;&gt;"Confirmed",F130&lt;&gt;"Suitable for stated scope"),"Hold for technical review",IF(OR(NOT(ISNUMBER(H130)),H130&lt;=0),"Enter valid review date","Review recorded")))))))</x:f>
      </x:c>
      <x:c r="K130" s="1"/>
    </x:row>
    <x:row r="131" ht="28" customHeight="1">
      <x:c r="A131" s="23"/>
      <x:c r="B131" s="23"/>
      <x:c r="C131" s="22"/>
      <x:c r="D131" s="22"/>
      <x:c r="E131" s="22"/>
      <x:c r="F131" s="22"/>
      <x:c r="G131" s="23"/>
      <x:c r="H131" s="26"/>
      <x:c r="I131" s="23"/>
      <x:c r="J131" s="25" t="str">
        <x:f>IF(LEN(A131&amp;"")=0,IF(COUNTA(A131,B131,C131,D131,E131,F131,G131,H131,I131)=0,"","Enter Review ID"),IF(COUNTIFS('Report Scope'!$A$118:$A$217,A131)&lt;&gt;1,"Duplicate review decision",IF(COUNTIFS('Report Scope'!$A$8:$A$107,A131)&lt;&gt;1,"Missing or duplicate evidence",IF(INDEX('Report Scope'!$K$8:$K$107,MATCH(A131,'Report Scope'!$A$8:$A$107,0))&lt;&gt;"Linked","Evidence incomplete or stale",IF(OR(LEN(B131&amp;"")=0,LEN(C131&amp;"")=0,LEN(D131&amp;"")=0,LEN(E131&amp;"")=0,LEN(F131&amp;"")=0,LEN(G131&amp;"")=0,LEN(H131&amp;"")=0,LEN(I131&amp;"")=0),"Complete suitability review",IF(OR(C131&lt;&gt;"Confirmed",D131&lt;&gt;"Confirmed",E131&lt;&gt;"Confirmed",F131&lt;&gt;"Suitable for stated scope"),"Hold for technical review",IF(OR(NOT(ISNUMBER(H131)),H131&lt;=0),"Enter valid review date","Review recorded")))))))</x:f>
      </x:c>
      <x:c r="K131" s="1"/>
    </x:row>
    <x:row r="132" ht="28" customHeight="1">
      <x:c r="A132" s="23"/>
      <x:c r="B132" s="23"/>
      <x:c r="C132" s="22"/>
      <x:c r="D132" s="22"/>
      <x:c r="E132" s="22"/>
      <x:c r="F132" s="22"/>
      <x:c r="G132" s="23"/>
      <x:c r="H132" s="26"/>
      <x:c r="I132" s="23"/>
      <x:c r="J132" s="25" t="str">
        <x:f>IF(LEN(A132&amp;"")=0,IF(COUNTA(A132,B132,C132,D132,E132,F132,G132,H132,I132)=0,"","Enter Review ID"),IF(COUNTIFS('Report Scope'!$A$118:$A$217,A132)&lt;&gt;1,"Duplicate review decision",IF(COUNTIFS('Report Scope'!$A$8:$A$107,A132)&lt;&gt;1,"Missing or duplicate evidence",IF(INDEX('Report Scope'!$K$8:$K$107,MATCH(A132,'Report Scope'!$A$8:$A$107,0))&lt;&gt;"Linked","Evidence incomplete or stale",IF(OR(LEN(B132&amp;"")=0,LEN(C132&amp;"")=0,LEN(D132&amp;"")=0,LEN(E132&amp;"")=0,LEN(F132&amp;"")=0,LEN(G132&amp;"")=0,LEN(H132&amp;"")=0,LEN(I132&amp;"")=0),"Complete suitability review",IF(OR(C132&lt;&gt;"Confirmed",D132&lt;&gt;"Confirmed",E132&lt;&gt;"Confirmed",F132&lt;&gt;"Suitable for stated scope"),"Hold for technical review",IF(OR(NOT(ISNUMBER(H132)),H132&lt;=0),"Enter valid review date","Review recorded")))))))</x:f>
      </x:c>
      <x:c r="K132" s="1"/>
    </x:row>
    <x:row r="133" ht="28" customHeight="1">
      <x:c r="A133" s="23"/>
      <x:c r="B133" s="23"/>
      <x:c r="C133" s="22"/>
      <x:c r="D133" s="22"/>
      <x:c r="E133" s="22"/>
      <x:c r="F133" s="22"/>
      <x:c r="G133" s="23"/>
      <x:c r="H133" s="26"/>
      <x:c r="I133" s="23"/>
      <x:c r="J133" s="25" t="str">
        <x:f>IF(LEN(A133&amp;"")=0,IF(COUNTA(A133,B133,C133,D133,E133,F133,G133,H133,I133)=0,"","Enter Review ID"),IF(COUNTIFS('Report Scope'!$A$118:$A$217,A133)&lt;&gt;1,"Duplicate review decision",IF(COUNTIFS('Report Scope'!$A$8:$A$107,A133)&lt;&gt;1,"Missing or duplicate evidence",IF(INDEX('Report Scope'!$K$8:$K$107,MATCH(A133,'Report Scope'!$A$8:$A$107,0))&lt;&gt;"Linked","Evidence incomplete or stale",IF(OR(LEN(B133&amp;"")=0,LEN(C133&amp;"")=0,LEN(D133&amp;"")=0,LEN(E133&amp;"")=0,LEN(F133&amp;"")=0,LEN(G133&amp;"")=0,LEN(H133&amp;"")=0,LEN(I133&amp;"")=0),"Complete suitability review",IF(OR(C133&lt;&gt;"Confirmed",D133&lt;&gt;"Confirmed",E133&lt;&gt;"Confirmed",F133&lt;&gt;"Suitable for stated scope"),"Hold for technical review",IF(OR(NOT(ISNUMBER(H133)),H133&lt;=0),"Enter valid review date","Review recorded")))))))</x:f>
      </x:c>
      <x:c r="K133" s="1"/>
    </x:row>
    <x:row r="134" ht="28" customHeight="1">
      <x:c r="A134" s="23"/>
      <x:c r="B134" s="23"/>
      <x:c r="C134" s="22"/>
      <x:c r="D134" s="22"/>
      <x:c r="E134" s="22"/>
      <x:c r="F134" s="22"/>
      <x:c r="G134" s="23"/>
      <x:c r="H134" s="26"/>
      <x:c r="I134" s="23"/>
      <x:c r="J134" s="25" t="str">
        <x:f>IF(LEN(A134&amp;"")=0,IF(COUNTA(A134,B134,C134,D134,E134,F134,G134,H134,I134)=0,"","Enter Review ID"),IF(COUNTIFS('Report Scope'!$A$118:$A$217,A134)&lt;&gt;1,"Duplicate review decision",IF(COUNTIFS('Report Scope'!$A$8:$A$107,A134)&lt;&gt;1,"Missing or duplicate evidence",IF(INDEX('Report Scope'!$K$8:$K$107,MATCH(A134,'Report Scope'!$A$8:$A$107,0))&lt;&gt;"Linked","Evidence incomplete or stale",IF(OR(LEN(B134&amp;"")=0,LEN(C134&amp;"")=0,LEN(D134&amp;"")=0,LEN(E134&amp;"")=0,LEN(F134&amp;"")=0,LEN(G134&amp;"")=0,LEN(H134&amp;"")=0,LEN(I134&amp;"")=0),"Complete suitability review",IF(OR(C134&lt;&gt;"Confirmed",D134&lt;&gt;"Confirmed",E134&lt;&gt;"Confirmed",F134&lt;&gt;"Suitable for stated scope"),"Hold for technical review",IF(OR(NOT(ISNUMBER(H134)),H134&lt;=0),"Enter valid review date","Review recorded")))))))</x:f>
      </x:c>
      <x:c r="K134" s="1"/>
    </x:row>
    <x:row r="135" ht="28" customHeight="1">
      <x:c r="A135" s="23"/>
      <x:c r="B135" s="23"/>
      <x:c r="C135" s="22"/>
      <x:c r="D135" s="22"/>
      <x:c r="E135" s="22"/>
      <x:c r="F135" s="22"/>
      <x:c r="G135" s="23"/>
      <x:c r="H135" s="26"/>
      <x:c r="I135" s="23"/>
      <x:c r="J135" s="25" t="str">
        <x:f>IF(LEN(A135&amp;"")=0,IF(COUNTA(A135,B135,C135,D135,E135,F135,G135,H135,I135)=0,"","Enter Review ID"),IF(COUNTIFS('Report Scope'!$A$118:$A$217,A135)&lt;&gt;1,"Duplicate review decision",IF(COUNTIFS('Report Scope'!$A$8:$A$107,A135)&lt;&gt;1,"Missing or duplicate evidence",IF(INDEX('Report Scope'!$K$8:$K$107,MATCH(A135,'Report Scope'!$A$8:$A$107,0))&lt;&gt;"Linked","Evidence incomplete or stale",IF(OR(LEN(B135&amp;"")=0,LEN(C135&amp;"")=0,LEN(D135&amp;"")=0,LEN(E135&amp;"")=0,LEN(F135&amp;"")=0,LEN(G135&amp;"")=0,LEN(H135&amp;"")=0,LEN(I135&amp;"")=0),"Complete suitability review",IF(OR(C135&lt;&gt;"Confirmed",D135&lt;&gt;"Confirmed",E135&lt;&gt;"Confirmed",F135&lt;&gt;"Suitable for stated scope"),"Hold for technical review",IF(OR(NOT(ISNUMBER(H135)),H135&lt;=0),"Enter valid review date","Review recorded")))))))</x:f>
      </x:c>
      <x:c r="K135" s="1"/>
    </x:row>
    <x:row r="136" ht="28" customHeight="1">
      <x:c r="A136" s="23"/>
      <x:c r="B136" s="23"/>
      <x:c r="C136" s="22"/>
      <x:c r="D136" s="22"/>
      <x:c r="E136" s="22"/>
      <x:c r="F136" s="22"/>
      <x:c r="G136" s="23"/>
      <x:c r="H136" s="26"/>
      <x:c r="I136" s="23"/>
      <x:c r="J136" s="25" t="str">
        <x:f>IF(LEN(A136&amp;"")=0,IF(COUNTA(A136,B136,C136,D136,E136,F136,G136,H136,I136)=0,"","Enter Review ID"),IF(COUNTIFS('Report Scope'!$A$118:$A$217,A136)&lt;&gt;1,"Duplicate review decision",IF(COUNTIFS('Report Scope'!$A$8:$A$107,A136)&lt;&gt;1,"Missing or duplicate evidence",IF(INDEX('Report Scope'!$K$8:$K$107,MATCH(A136,'Report Scope'!$A$8:$A$107,0))&lt;&gt;"Linked","Evidence incomplete or stale",IF(OR(LEN(B136&amp;"")=0,LEN(C136&amp;"")=0,LEN(D136&amp;"")=0,LEN(E136&amp;"")=0,LEN(F136&amp;"")=0,LEN(G136&amp;"")=0,LEN(H136&amp;"")=0,LEN(I136&amp;"")=0),"Complete suitability review",IF(OR(C136&lt;&gt;"Confirmed",D136&lt;&gt;"Confirmed",E136&lt;&gt;"Confirmed",F136&lt;&gt;"Suitable for stated scope"),"Hold for technical review",IF(OR(NOT(ISNUMBER(H136)),H136&lt;=0),"Enter valid review date","Review recorded")))))))</x:f>
      </x:c>
      <x:c r="K136" s="1"/>
    </x:row>
    <x:row r="137" ht="28" customHeight="1">
      <x:c r="A137" s="23"/>
      <x:c r="B137" s="23"/>
      <x:c r="C137" s="22"/>
      <x:c r="D137" s="22"/>
      <x:c r="E137" s="22"/>
      <x:c r="F137" s="22"/>
      <x:c r="G137" s="23"/>
      <x:c r="H137" s="26"/>
      <x:c r="I137" s="23"/>
      <x:c r="J137" s="25" t="str">
        <x:f>IF(LEN(A137&amp;"")=0,IF(COUNTA(A137,B137,C137,D137,E137,F137,G137,H137,I137)=0,"","Enter Review ID"),IF(COUNTIFS('Report Scope'!$A$118:$A$217,A137)&lt;&gt;1,"Duplicate review decision",IF(COUNTIFS('Report Scope'!$A$8:$A$107,A137)&lt;&gt;1,"Missing or duplicate evidence",IF(INDEX('Report Scope'!$K$8:$K$107,MATCH(A137,'Report Scope'!$A$8:$A$107,0))&lt;&gt;"Linked","Evidence incomplete or stale",IF(OR(LEN(B137&amp;"")=0,LEN(C137&amp;"")=0,LEN(D137&amp;"")=0,LEN(E137&amp;"")=0,LEN(F137&amp;"")=0,LEN(G137&amp;"")=0,LEN(H137&amp;"")=0,LEN(I137&amp;"")=0),"Complete suitability review",IF(OR(C137&lt;&gt;"Confirmed",D137&lt;&gt;"Confirmed",E137&lt;&gt;"Confirmed",F137&lt;&gt;"Suitable for stated scope"),"Hold for technical review",IF(OR(NOT(ISNUMBER(H137)),H137&lt;=0),"Enter valid review date","Review recorded")))))))</x:f>
      </x:c>
      <x:c r="K137" s="1"/>
    </x:row>
    <x:row r="138" ht="28" customHeight="1">
      <x:c r="A138" s="23"/>
      <x:c r="B138" s="23"/>
      <x:c r="C138" s="22"/>
      <x:c r="D138" s="22"/>
      <x:c r="E138" s="22"/>
      <x:c r="F138" s="22"/>
      <x:c r="G138" s="23"/>
      <x:c r="H138" s="26"/>
      <x:c r="I138" s="23"/>
      <x:c r="J138" s="25" t="str">
        <x:f>IF(LEN(A138&amp;"")=0,IF(COUNTA(A138,B138,C138,D138,E138,F138,G138,H138,I138)=0,"","Enter Review ID"),IF(COUNTIFS('Report Scope'!$A$118:$A$217,A138)&lt;&gt;1,"Duplicate review decision",IF(COUNTIFS('Report Scope'!$A$8:$A$107,A138)&lt;&gt;1,"Missing or duplicate evidence",IF(INDEX('Report Scope'!$K$8:$K$107,MATCH(A138,'Report Scope'!$A$8:$A$107,0))&lt;&gt;"Linked","Evidence incomplete or stale",IF(OR(LEN(B138&amp;"")=0,LEN(C138&amp;"")=0,LEN(D138&amp;"")=0,LEN(E138&amp;"")=0,LEN(F138&amp;"")=0,LEN(G138&amp;"")=0,LEN(H138&amp;"")=0,LEN(I138&amp;"")=0),"Complete suitability review",IF(OR(C138&lt;&gt;"Confirmed",D138&lt;&gt;"Confirmed",E138&lt;&gt;"Confirmed",F138&lt;&gt;"Suitable for stated scope"),"Hold for technical review",IF(OR(NOT(ISNUMBER(H138)),H138&lt;=0),"Enter valid review date","Review recorded")))))))</x:f>
      </x:c>
      <x:c r="K138" s="1"/>
    </x:row>
    <x:row r="139" ht="28" customHeight="1">
      <x:c r="A139" s="23"/>
      <x:c r="B139" s="23"/>
      <x:c r="C139" s="22"/>
      <x:c r="D139" s="22"/>
      <x:c r="E139" s="22"/>
      <x:c r="F139" s="22"/>
      <x:c r="G139" s="23"/>
      <x:c r="H139" s="26"/>
      <x:c r="I139" s="23"/>
      <x:c r="J139" s="25" t="str">
        <x:f>IF(LEN(A139&amp;"")=0,IF(COUNTA(A139,B139,C139,D139,E139,F139,G139,H139,I139)=0,"","Enter Review ID"),IF(COUNTIFS('Report Scope'!$A$118:$A$217,A139)&lt;&gt;1,"Duplicate review decision",IF(COUNTIFS('Report Scope'!$A$8:$A$107,A139)&lt;&gt;1,"Missing or duplicate evidence",IF(INDEX('Report Scope'!$K$8:$K$107,MATCH(A139,'Report Scope'!$A$8:$A$107,0))&lt;&gt;"Linked","Evidence incomplete or stale",IF(OR(LEN(B139&amp;"")=0,LEN(C139&amp;"")=0,LEN(D139&amp;"")=0,LEN(E139&amp;"")=0,LEN(F139&amp;"")=0,LEN(G139&amp;"")=0,LEN(H139&amp;"")=0,LEN(I139&amp;"")=0),"Complete suitability review",IF(OR(C139&lt;&gt;"Confirmed",D139&lt;&gt;"Confirmed",E139&lt;&gt;"Confirmed",F139&lt;&gt;"Suitable for stated scope"),"Hold for technical review",IF(OR(NOT(ISNUMBER(H139)),H139&lt;=0),"Enter valid review date","Review recorded")))))))</x:f>
      </x:c>
      <x:c r="K139" s="1"/>
    </x:row>
    <x:row r="140" ht="28" customHeight="1">
      <x:c r="A140" s="23"/>
      <x:c r="B140" s="23"/>
      <x:c r="C140" s="22"/>
      <x:c r="D140" s="22"/>
      <x:c r="E140" s="22"/>
      <x:c r="F140" s="22"/>
      <x:c r="G140" s="23"/>
      <x:c r="H140" s="26"/>
      <x:c r="I140" s="23"/>
      <x:c r="J140" s="25" t="str">
        <x:f>IF(LEN(A140&amp;"")=0,IF(COUNTA(A140,B140,C140,D140,E140,F140,G140,H140,I140)=0,"","Enter Review ID"),IF(COUNTIFS('Report Scope'!$A$118:$A$217,A140)&lt;&gt;1,"Duplicate review decision",IF(COUNTIFS('Report Scope'!$A$8:$A$107,A140)&lt;&gt;1,"Missing or duplicate evidence",IF(INDEX('Report Scope'!$K$8:$K$107,MATCH(A140,'Report Scope'!$A$8:$A$107,0))&lt;&gt;"Linked","Evidence incomplete or stale",IF(OR(LEN(B140&amp;"")=0,LEN(C140&amp;"")=0,LEN(D140&amp;"")=0,LEN(E140&amp;"")=0,LEN(F140&amp;"")=0,LEN(G140&amp;"")=0,LEN(H140&amp;"")=0,LEN(I140&amp;"")=0),"Complete suitability review",IF(OR(C140&lt;&gt;"Confirmed",D140&lt;&gt;"Confirmed",E140&lt;&gt;"Confirmed",F140&lt;&gt;"Suitable for stated scope"),"Hold for technical review",IF(OR(NOT(ISNUMBER(H140)),H140&lt;=0),"Enter valid review date","Review recorded")))))))</x:f>
      </x:c>
      <x:c r="K140" s="1"/>
    </x:row>
    <x:row r="141" ht="28" customHeight="1">
      <x:c r="A141" s="23"/>
      <x:c r="B141" s="23"/>
      <x:c r="C141" s="22"/>
      <x:c r="D141" s="22"/>
      <x:c r="E141" s="22"/>
      <x:c r="F141" s="22"/>
      <x:c r="G141" s="23"/>
      <x:c r="H141" s="26"/>
      <x:c r="I141" s="23"/>
      <x:c r="J141" s="25" t="str">
        <x:f>IF(LEN(A141&amp;"")=0,IF(COUNTA(A141,B141,C141,D141,E141,F141,G141,H141,I141)=0,"","Enter Review ID"),IF(COUNTIFS('Report Scope'!$A$118:$A$217,A141)&lt;&gt;1,"Duplicate review decision",IF(COUNTIFS('Report Scope'!$A$8:$A$107,A141)&lt;&gt;1,"Missing or duplicate evidence",IF(INDEX('Report Scope'!$K$8:$K$107,MATCH(A141,'Report Scope'!$A$8:$A$107,0))&lt;&gt;"Linked","Evidence incomplete or stale",IF(OR(LEN(B141&amp;"")=0,LEN(C141&amp;"")=0,LEN(D141&amp;"")=0,LEN(E141&amp;"")=0,LEN(F141&amp;"")=0,LEN(G141&amp;"")=0,LEN(H141&amp;"")=0,LEN(I141&amp;"")=0),"Complete suitability review",IF(OR(C141&lt;&gt;"Confirmed",D141&lt;&gt;"Confirmed",E141&lt;&gt;"Confirmed",F141&lt;&gt;"Suitable for stated scope"),"Hold for technical review",IF(OR(NOT(ISNUMBER(H141)),H141&lt;=0),"Enter valid review date","Review recorded")))))))</x:f>
      </x:c>
      <x:c r="K141" s="1"/>
    </x:row>
    <x:row r="142" ht="28" customHeight="1">
      <x:c r="A142" s="23"/>
      <x:c r="B142" s="23"/>
      <x:c r="C142" s="22"/>
      <x:c r="D142" s="22"/>
      <x:c r="E142" s="22"/>
      <x:c r="F142" s="22"/>
      <x:c r="G142" s="23"/>
      <x:c r="H142" s="26"/>
      <x:c r="I142" s="23"/>
      <x:c r="J142" s="25" t="str">
        <x:f>IF(LEN(A142&amp;"")=0,IF(COUNTA(A142,B142,C142,D142,E142,F142,G142,H142,I142)=0,"","Enter Review ID"),IF(COUNTIFS('Report Scope'!$A$118:$A$217,A142)&lt;&gt;1,"Duplicate review decision",IF(COUNTIFS('Report Scope'!$A$8:$A$107,A142)&lt;&gt;1,"Missing or duplicate evidence",IF(INDEX('Report Scope'!$K$8:$K$107,MATCH(A142,'Report Scope'!$A$8:$A$107,0))&lt;&gt;"Linked","Evidence incomplete or stale",IF(OR(LEN(B142&amp;"")=0,LEN(C142&amp;"")=0,LEN(D142&amp;"")=0,LEN(E142&amp;"")=0,LEN(F142&amp;"")=0,LEN(G142&amp;"")=0,LEN(H142&amp;"")=0,LEN(I142&amp;"")=0),"Complete suitability review",IF(OR(C142&lt;&gt;"Confirmed",D142&lt;&gt;"Confirmed",E142&lt;&gt;"Confirmed",F142&lt;&gt;"Suitable for stated scope"),"Hold for technical review",IF(OR(NOT(ISNUMBER(H142)),H142&lt;=0),"Enter valid review date","Review recorded")))))))</x:f>
      </x:c>
      <x:c r="K142" s="1"/>
    </x:row>
    <x:row r="143" ht="28" customHeight="1">
      <x:c r="A143" s="23"/>
      <x:c r="B143" s="23"/>
      <x:c r="C143" s="22"/>
      <x:c r="D143" s="22"/>
      <x:c r="E143" s="22"/>
      <x:c r="F143" s="22"/>
      <x:c r="G143" s="23"/>
      <x:c r="H143" s="26"/>
      <x:c r="I143" s="23"/>
      <x:c r="J143" s="25" t="str">
        <x:f>IF(LEN(A143&amp;"")=0,IF(COUNTA(A143,B143,C143,D143,E143,F143,G143,H143,I143)=0,"","Enter Review ID"),IF(COUNTIFS('Report Scope'!$A$118:$A$217,A143)&lt;&gt;1,"Duplicate review decision",IF(COUNTIFS('Report Scope'!$A$8:$A$107,A143)&lt;&gt;1,"Missing or duplicate evidence",IF(INDEX('Report Scope'!$K$8:$K$107,MATCH(A143,'Report Scope'!$A$8:$A$107,0))&lt;&gt;"Linked","Evidence incomplete or stale",IF(OR(LEN(B143&amp;"")=0,LEN(C143&amp;"")=0,LEN(D143&amp;"")=0,LEN(E143&amp;"")=0,LEN(F143&amp;"")=0,LEN(G143&amp;"")=0,LEN(H143&amp;"")=0,LEN(I143&amp;"")=0),"Complete suitability review",IF(OR(C143&lt;&gt;"Confirmed",D143&lt;&gt;"Confirmed",E143&lt;&gt;"Confirmed",F143&lt;&gt;"Suitable for stated scope"),"Hold for technical review",IF(OR(NOT(ISNUMBER(H143)),H143&lt;=0),"Enter valid review date","Review recorded")))))))</x:f>
      </x:c>
      <x:c r="K143" s="1"/>
    </x:row>
    <x:row r="144" ht="28" customHeight="1">
      <x:c r="A144" s="23"/>
      <x:c r="B144" s="23"/>
      <x:c r="C144" s="22"/>
      <x:c r="D144" s="22"/>
      <x:c r="E144" s="22"/>
      <x:c r="F144" s="22"/>
      <x:c r="G144" s="23"/>
      <x:c r="H144" s="26"/>
      <x:c r="I144" s="23"/>
      <x:c r="J144" s="25" t="str">
        <x:f>IF(LEN(A144&amp;"")=0,IF(COUNTA(A144,B144,C144,D144,E144,F144,G144,H144,I144)=0,"","Enter Review ID"),IF(COUNTIFS('Report Scope'!$A$118:$A$217,A144)&lt;&gt;1,"Duplicate review decision",IF(COUNTIFS('Report Scope'!$A$8:$A$107,A144)&lt;&gt;1,"Missing or duplicate evidence",IF(INDEX('Report Scope'!$K$8:$K$107,MATCH(A144,'Report Scope'!$A$8:$A$107,0))&lt;&gt;"Linked","Evidence incomplete or stale",IF(OR(LEN(B144&amp;"")=0,LEN(C144&amp;"")=0,LEN(D144&amp;"")=0,LEN(E144&amp;"")=0,LEN(F144&amp;"")=0,LEN(G144&amp;"")=0,LEN(H144&amp;"")=0,LEN(I144&amp;"")=0),"Complete suitability review",IF(OR(C144&lt;&gt;"Confirmed",D144&lt;&gt;"Confirmed",E144&lt;&gt;"Confirmed",F144&lt;&gt;"Suitable for stated scope"),"Hold for technical review",IF(OR(NOT(ISNUMBER(H144)),H144&lt;=0),"Enter valid review date","Review recorded")))))))</x:f>
      </x:c>
      <x:c r="K144" s="1"/>
    </x:row>
    <x:row r="145" ht="28" customHeight="1">
      <x:c r="A145" s="23"/>
      <x:c r="B145" s="23"/>
      <x:c r="C145" s="22"/>
      <x:c r="D145" s="22"/>
      <x:c r="E145" s="22"/>
      <x:c r="F145" s="22"/>
      <x:c r="G145" s="23"/>
      <x:c r="H145" s="26"/>
      <x:c r="I145" s="23"/>
      <x:c r="J145" s="25" t="str">
        <x:f>IF(LEN(A145&amp;"")=0,IF(COUNTA(A145,B145,C145,D145,E145,F145,G145,H145,I145)=0,"","Enter Review ID"),IF(COUNTIFS('Report Scope'!$A$118:$A$217,A145)&lt;&gt;1,"Duplicate review decision",IF(COUNTIFS('Report Scope'!$A$8:$A$107,A145)&lt;&gt;1,"Missing or duplicate evidence",IF(INDEX('Report Scope'!$K$8:$K$107,MATCH(A145,'Report Scope'!$A$8:$A$107,0))&lt;&gt;"Linked","Evidence incomplete or stale",IF(OR(LEN(B145&amp;"")=0,LEN(C145&amp;"")=0,LEN(D145&amp;"")=0,LEN(E145&amp;"")=0,LEN(F145&amp;"")=0,LEN(G145&amp;"")=0,LEN(H145&amp;"")=0,LEN(I145&amp;"")=0),"Complete suitability review",IF(OR(C145&lt;&gt;"Confirmed",D145&lt;&gt;"Confirmed",E145&lt;&gt;"Confirmed",F145&lt;&gt;"Suitable for stated scope"),"Hold for technical review",IF(OR(NOT(ISNUMBER(H145)),H145&lt;=0),"Enter valid review date","Review recorded")))))))</x:f>
      </x:c>
      <x:c r="K145" s="1"/>
    </x:row>
    <x:row r="146" ht="28" customHeight="1">
      <x:c r="A146" s="23"/>
      <x:c r="B146" s="23"/>
      <x:c r="C146" s="22"/>
      <x:c r="D146" s="22"/>
      <x:c r="E146" s="22"/>
      <x:c r="F146" s="22"/>
      <x:c r="G146" s="23"/>
      <x:c r="H146" s="26"/>
      <x:c r="I146" s="23"/>
      <x:c r="J146" s="25" t="str">
        <x:f>IF(LEN(A146&amp;"")=0,IF(COUNTA(A146,B146,C146,D146,E146,F146,G146,H146,I146)=0,"","Enter Review ID"),IF(COUNTIFS('Report Scope'!$A$118:$A$217,A146)&lt;&gt;1,"Duplicate review decision",IF(COUNTIFS('Report Scope'!$A$8:$A$107,A146)&lt;&gt;1,"Missing or duplicate evidence",IF(INDEX('Report Scope'!$K$8:$K$107,MATCH(A146,'Report Scope'!$A$8:$A$107,0))&lt;&gt;"Linked","Evidence incomplete or stale",IF(OR(LEN(B146&amp;"")=0,LEN(C146&amp;"")=0,LEN(D146&amp;"")=0,LEN(E146&amp;"")=0,LEN(F146&amp;"")=0,LEN(G146&amp;"")=0,LEN(H146&amp;"")=0,LEN(I146&amp;"")=0),"Complete suitability review",IF(OR(C146&lt;&gt;"Confirmed",D146&lt;&gt;"Confirmed",E146&lt;&gt;"Confirmed",F146&lt;&gt;"Suitable for stated scope"),"Hold for technical review",IF(OR(NOT(ISNUMBER(H146)),H146&lt;=0),"Enter valid review date","Review recorded")))))))</x:f>
      </x:c>
      <x:c r="K146" s="1"/>
    </x:row>
    <x:row r="147" ht="28" customHeight="1">
      <x:c r="A147" s="23"/>
      <x:c r="B147" s="23"/>
      <x:c r="C147" s="22"/>
      <x:c r="D147" s="22"/>
      <x:c r="E147" s="22"/>
      <x:c r="F147" s="22"/>
      <x:c r="G147" s="23"/>
      <x:c r="H147" s="26"/>
      <x:c r="I147" s="23"/>
      <x:c r="J147" s="25" t="str">
        <x:f>IF(LEN(A147&amp;"")=0,IF(COUNTA(A147,B147,C147,D147,E147,F147,G147,H147,I147)=0,"","Enter Review ID"),IF(COUNTIFS('Report Scope'!$A$118:$A$217,A147)&lt;&gt;1,"Duplicate review decision",IF(COUNTIFS('Report Scope'!$A$8:$A$107,A147)&lt;&gt;1,"Missing or duplicate evidence",IF(INDEX('Report Scope'!$K$8:$K$107,MATCH(A147,'Report Scope'!$A$8:$A$107,0))&lt;&gt;"Linked","Evidence incomplete or stale",IF(OR(LEN(B147&amp;"")=0,LEN(C147&amp;"")=0,LEN(D147&amp;"")=0,LEN(E147&amp;"")=0,LEN(F147&amp;"")=0,LEN(G147&amp;"")=0,LEN(H147&amp;"")=0,LEN(I147&amp;"")=0),"Complete suitability review",IF(OR(C147&lt;&gt;"Confirmed",D147&lt;&gt;"Confirmed",E147&lt;&gt;"Confirmed",F147&lt;&gt;"Suitable for stated scope"),"Hold for technical review",IF(OR(NOT(ISNUMBER(H147)),H147&lt;=0),"Enter valid review date","Review recorded")))))))</x:f>
      </x:c>
      <x:c r="K147" s="1"/>
    </x:row>
    <x:row r="148" ht="28" customHeight="1">
      <x:c r="A148" s="23"/>
      <x:c r="B148" s="23"/>
      <x:c r="C148" s="22"/>
      <x:c r="D148" s="22"/>
      <x:c r="E148" s="22"/>
      <x:c r="F148" s="22"/>
      <x:c r="G148" s="23"/>
      <x:c r="H148" s="26"/>
      <x:c r="I148" s="23"/>
      <x:c r="J148" s="25" t="str">
        <x:f>IF(LEN(A148&amp;"")=0,IF(COUNTA(A148,B148,C148,D148,E148,F148,G148,H148,I148)=0,"","Enter Review ID"),IF(COUNTIFS('Report Scope'!$A$118:$A$217,A148)&lt;&gt;1,"Duplicate review decision",IF(COUNTIFS('Report Scope'!$A$8:$A$107,A148)&lt;&gt;1,"Missing or duplicate evidence",IF(INDEX('Report Scope'!$K$8:$K$107,MATCH(A148,'Report Scope'!$A$8:$A$107,0))&lt;&gt;"Linked","Evidence incomplete or stale",IF(OR(LEN(B148&amp;"")=0,LEN(C148&amp;"")=0,LEN(D148&amp;"")=0,LEN(E148&amp;"")=0,LEN(F148&amp;"")=0,LEN(G148&amp;"")=0,LEN(H148&amp;"")=0,LEN(I148&amp;"")=0),"Complete suitability review",IF(OR(C148&lt;&gt;"Confirmed",D148&lt;&gt;"Confirmed",E148&lt;&gt;"Confirmed",F148&lt;&gt;"Suitable for stated scope"),"Hold for technical review",IF(OR(NOT(ISNUMBER(H148)),H148&lt;=0),"Enter valid review date","Review recorded")))))))</x:f>
      </x:c>
      <x:c r="K148" s="1"/>
    </x:row>
    <x:row r="149" ht="28" customHeight="1">
      <x:c r="A149" s="23"/>
      <x:c r="B149" s="23"/>
      <x:c r="C149" s="22"/>
      <x:c r="D149" s="22"/>
      <x:c r="E149" s="22"/>
      <x:c r="F149" s="22"/>
      <x:c r="G149" s="23"/>
      <x:c r="H149" s="26"/>
      <x:c r="I149" s="23"/>
      <x:c r="J149" s="25" t="str">
        <x:f>IF(LEN(A149&amp;"")=0,IF(COUNTA(A149,B149,C149,D149,E149,F149,G149,H149,I149)=0,"","Enter Review ID"),IF(COUNTIFS('Report Scope'!$A$118:$A$217,A149)&lt;&gt;1,"Duplicate review decision",IF(COUNTIFS('Report Scope'!$A$8:$A$107,A149)&lt;&gt;1,"Missing or duplicate evidence",IF(INDEX('Report Scope'!$K$8:$K$107,MATCH(A149,'Report Scope'!$A$8:$A$107,0))&lt;&gt;"Linked","Evidence incomplete or stale",IF(OR(LEN(B149&amp;"")=0,LEN(C149&amp;"")=0,LEN(D149&amp;"")=0,LEN(E149&amp;"")=0,LEN(F149&amp;"")=0,LEN(G149&amp;"")=0,LEN(H149&amp;"")=0,LEN(I149&amp;"")=0),"Complete suitability review",IF(OR(C149&lt;&gt;"Confirmed",D149&lt;&gt;"Confirmed",E149&lt;&gt;"Confirmed",F149&lt;&gt;"Suitable for stated scope"),"Hold for technical review",IF(OR(NOT(ISNUMBER(H149)),H149&lt;=0),"Enter valid review date","Review recorded")))))))</x:f>
      </x:c>
      <x:c r="K149" s="1"/>
    </x:row>
    <x:row r="150" ht="28" customHeight="1">
      <x:c r="A150" s="23"/>
      <x:c r="B150" s="23"/>
      <x:c r="C150" s="22"/>
      <x:c r="D150" s="22"/>
      <x:c r="E150" s="22"/>
      <x:c r="F150" s="22"/>
      <x:c r="G150" s="23"/>
      <x:c r="H150" s="26"/>
      <x:c r="I150" s="23"/>
      <x:c r="J150" s="25" t="str">
        <x:f>IF(LEN(A150&amp;"")=0,IF(COUNTA(A150,B150,C150,D150,E150,F150,G150,H150,I150)=0,"","Enter Review ID"),IF(COUNTIFS('Report Scope'!$A$118:$A$217,A150)&lt;&gt;1,"Duplicate review decision",IF(COUNTIFS('Report Scope'!$A$8:$A$107,A150)&lt;&gt;1,"Missing or duplicate evidence",IF(INDEX('Report Scope'!$K$8:$K$107,MATCH(A150,'Report Scope'!$A$8:$A$107,0))&lt;&gt;"Linked","Evidence incomplete or stale",IF(OR(LEN(B150&amp;"")=0,LEN(C150&amp;"")=0,LEN(D150&amp;"")=0,LEN(E150&amp;"")=0,LEN(F150&amp;"")=0,LEN(G150&amp;"")=0,LEN(H150&amp;"")=0,LEN(I150&amp;"")=0),"Complete suitability review",IF(OR(C150&lt;&gt;"Confirmed",D150&lt;&gt;"Confirmed",E150&lt;&gt;"Confirmed",F150&lt;&gt;"Suitable for stated scope"),"Hold for technical review",IF(OR(NOT(ISNUMBER(H150)),H150&lt;=0),"Enter valid review date","Review recorded")))))))</x:f>
      </x:c>
      <x:c r="K150" s="1"/>
    </x:row>
    <x:row r="151" ht="28" customHeight="1">
      <x:c r="A151" s="23"/>
      <x:c r="B151" s="23"/>
      <x:c r="C151" s="22"/>
      <x:c r="D151" s="22"/>
      <x:c r="E151" s="22"/>
      <x:c r="F151" s="22"/>
      <x:c r="G151" s="23"/>
      <x:c r="H151" s="26"/>
      <x:c r="I151" s="23"/>
      <x:c r="J151" s="25" t="str">
        <x:f>IF(LEN(A151&amp;"")=0,IF(COUNTA(A151,B151,C151,D151,E151,F151,G151,H151,I151)=0,"","Enter Review ID"),IF(COUNTIFS('Report Scope'!$A$118:$A$217,A151)&lt;&gt;1,"Duplicate review decision",IF(COUNTIFS('Report Scope'!$A$8:$A$107,A151)&lt;&gt;1,"Missing or duplicate evidence",IF(INDEX('Report Scope'!$K$8:$K$107,MATCH(A151,'Report Scope'!$A$8:$A$107,0))&lt;&gt;"Linked","Evidence incomplete or stale",IF(OR(LEN(B151&amp;"")=0,LEN(C151&amp;"")=0,LEN(D151&amp;"")=0,LEN(E151&amp;"")=0,LEN(F151&amp;"")=0,LEN(G151&amp;"")=0,LEN(H151&amp;"")=0,LEN(I151&amp;"")=0),"Complete suitability review",IF(OR(C151&lt;&gt;"Confirmed",D151&lt;&gt;"Confirmed",E151&lt;&gt;"Confirmed",F151&lt;&gt;"Suitable for stated scope"),"Hold for technical review",IF(OR(NOT(ISNUMBER(H151)),H151&lt;=0),"Enter valid review date","Review recorded")))))))</x:f>
      </x:c>
      <x:c r="K151" s="1"/>
    </x:row>
    <x:row r="152" ht="28" customHeight="1">
      <x:c r="A152" s="23"/>
      <x:c r="B152" s="23"/>
      <x:c r="C152" s="22"/>
      <x:c r="D152" s="22"/>
      <x:c r="E152" s="22"/>
      <x:c r="F152" s="22"/>
      <x:c r="G152" s="23"/>
      <x:c r="H152" s="26"/>
      <x:c r="I152" s="23"/>
      <x:c r="J152" s="25" t="str">
        <x:f>IF(LEN(A152&amp;"")=0,IF(COUNTA(A152,B152,C152,D152,E152,F152,G152,H152,I152)=0,"","Enter Review ID"),IF(COUNTIFS('Report Scope'!$A$118:$A$217,A152)&lt;&gt;1,"Duplicate review decision",IF(COUNTIFS('Report Scope'!$A$8:$A$107,A152)&lt;&gt;1,"Missing or duplicate evidence",IF(INDEX('Report Scope'!$K$8:$K$107,MATCH(A152,'Report Scope'!$A$8:$A$107,0))&lt;&gt;"Linked","Evidence incomplete or stale",IF(OR(LEN(B152&amp;"")=0,LEN(C152&amp;"")=0,LEN(D152&amp;"")=0,LEN(E152&amp;"")=0,LEN(F152&amp;"")=0,LEN(G152&amp;"")=0,LEN(H152&amp;"")=0,LEN(I152&amp;"")=0),"Complete suitability review",IF(OR(C152&lt;&gt;"Confirmed",D152&lt;&gt;"Confirmed",E152&lt;&gt;"Confirmed",F152&lt;&gt;"Suitable for stated scope"),"Hold for technical review",IF(OR(NOT(ISNUMBER(H152)),H152&lt;=0),"Enter valid review date","Review recorded")))))))</x:f>
      </x:c>
      <x:c r="K152" s="1"/>
    </x:row>
    <x:row r="153" ht="28" customHeight="1">
      <x:c r="A153" s="23"/>
      <x:c r="B153" s="23"/>
      <x:c r="C153" s="22"/>
      <x:c r="D153" s="22"/>
      <x:c r="E153" s="22"/>
      <x:c r="F153" s="22"/>
      <x:c r="G153" s="23"/>
      <x:c r="H153" s="26"/>
      <x:c r="I153" s="23"/>
      <x:c r="J153" s="25" t="str">
        <x:f>IF(LEN(A153&amp;"")=0,IF(COUNTA(A153,B153,C153,D153,E153,F153,G153,H153,I153)=0,"","Enter Review ID"),IF(COUNTIFS('Report Scope'!$A$118:$A$217,A153)&lt;&gt;1,"Duplicate review decision",IF(COUNTIFS('Report Scope'!$A$8:$A$107,A153)&lt;&gt;1,"Missing or duplicate evidence",IF(INDEX('Report Scope'!$K$8:$K$107,MATCH(A153,'Report Scope'!$A$8:$A$107,0))&lt;&gt;"Linked","Evidence incomplete or stale",IF(OR(LEN(B153&amp;"")=0,LEN(C153&amp;"")=0,LEN(D153&amp;"")=0,LEN(E153&amp;"")=0,LEN(F153&amp;"")=0,LEN(G153&amp;"")=0,LEN(H153&amp;"")=0,LEN(I153&amp;"")=0),"Complete suitability review",IF(OR(C153&lt;&gt;"Confirmed",D153&lt;&gt;"Confirmed",E153&lt;&gt;"Confirmed",F153&lt;&gt;"Suitable for stated scope"),"Hold for technical review",IF(OR(NOT(ISNUMBER(H153)),H153&lt;=0),"Enter valid review date","Review recorded")))))))</x:f>
      </x:c>
      <x:c r="K153" s="1"/>
    </x:row>
    <x:row r="154" ht="28" customHeight="1">
      <x:c r="A154" s="23"/>
      <x:c r="B154" s="23"/>
      <x:c r="C154" s="22"/>
      <x:c r="D154" s="22"/>
      <x:c r="E154" s="22"/>
      <x:c r="F154" s="22"/>
      <x:c r="G154" s="23"/>
      <x:c r="H154" s="26"/>
      <x:c r="I154" s="23"/>
      <x:c r="J154" s="25" t="str">
        <x:f>IF(LEN(A154&amp;"")=0,IF(COUNTA(A154,B154,C154,D154,E154,F154,G154,H154,I154)=0,"","Enter Review ID"),IF(COUNTIFS('Report Scope'!$A$118:$A$217,A154)&lt;&gt;1,"Duplicate review decision",IF(COUNTIFS('Report Scope'!$A$8:$A$107,A154)&lt;&gt;1,"Missing or duplicate evidence",IF(INDEX('Report Scope'!$K$8:$K$107,MATCH(A154,'Report Scope'!$A$8:$A$107,0))&lt;&gt;"Linked","Evidence incomplete or stale",IF(OR(LEN(B154&amp;"")=0,LEN(C154&amp;"")=0,LEN(D154&amp;"")=0,LEN(E154&amp;"")=0,LEN(F154&amp;"")=0,LEN(G154&amp;"")=0,LEN(H154&amp;"")=0,LEN(I154&amp;"")=0),"Complete suitability review",IF(OR(C154&lt;&gt;"Confirmed",D154&lt;&gt;"Confirmed",E154&lt;&gt;"Confirmed",F154&lt;&gt;"Suitable for stated scope"),"Hold for technical review",IF(OR(NOT(ISNUMBER(H154)),H154&lt;=0),"Enter valid review date","Review recorded")))))))</x:f>
      </x:c>
      <x:c r="K154" s="1"/>
    </x:row>
    <x:row r="155" ht="28" customHeight="1">
      <x:c r="A155" s="23"/>
      <x:c r="B155" s="23"/>
      <x:c r="C155" s="22"/>
      <x:c r="D155" s="22"/>
      <x:c r="E155" s="22"/>
      <x:c r="F155" s="22"/>
      <x:c r="G155" s="23"/>
      <x:c r="H155" s="26"/>
      <x:c r="I155" s="23"/>
      <x:c r="J155" s="25" t="str">
        <x:f>IF(LEN(A155&amp;"")=0,IF(COUNTA(A155,B155,C155,D155,E155,F155,G155,H155,I155)=0,"","Enter Review ID"),IF(COUNTIFS('Report Scope'!$A$118:$A$217,A155)&lt;&gt;1,"Duplicate review decision",IF(COUNTIFS('Report Scope'!$A$8:$A$107,A155)&lt;&gt;1,"Missing or duplicate evidence",IF(INDEX('Report Scope'!$K$8:$K$107,MATCH(A155,'Report Scope'!$A$8:$A$107,0))&lt;&gt;"Linked","Evidence incomplete or stale",IF(OR(LEN(B155&amp;"")=0,LEN(C155&amp;"")=0,LEN(D155&amp;"")=0,LEN(E155&amp;"")=0,LEN(F155&amp;"")=0,LEN(G155&amp;"")=0,LEN(H155&amp;"")=0,LEN(I155&amp;"")=0),"Complete suitability review",IF(OR(C155&lt;&gt;"Confirmed",D155&lt;&gt;"Confirmed",E155&lt;&gt;"Confirmed",F155&lt;&gt;"Suitable for stated scope"),"Hold for technical review",IF(OR(NOT(ISNUMBER(H155)),H155&lt;=0),"Enter valid review date","Review recorded")))))))</x:f>
      </x:c>
      <x:c r="K155" s="1"/>
    </x:row>
    <x:row r="156" ht="28" customHeight="1">
      <x:c r="A156" s="23"/>
      <x:c r="B156" s="23"/>
      <x:c r="C156" s="22"/>
      <x:c r="D156" s="22"/>
      <x:c r="E156" s="22"/>
      <x:c r="F156" s="22"/>
      <x:c r="G156" s="23"/>
      <x:c r="H156" s="26"/>
      <x:c r="I156" s="23"/>
      <x:c r="J156" s="25" t="str">
        <x:f>IF(LEN(A156&amp;"")=0,IF(COUNTA(A156,B156,C156,D156,E156,F156,G156,H156,I156)=0,"","Enter Review ID"),IF(COUNTIFS('Report Scope'!$A$118:$A$217,A156)&lt;&gt;1,"Duplicate review decision",IF(COUNTIFS('Report Scope'!$A$8:$A$107,A156)&lt;&gt;1,"Missing or duplicate evidence",IF(INDEX('Report Scope'!$K$8:$K$107,MATCH(A156,'Report Scope'!$A$8:$A$107,0))&lt;&gt;"Linked","Evidence incomplete or stale",IF(OR(LEN(B156&amp;"")=0,LEN(C156&amp;"")=0,LEN(D156&amp;"")=0,LEN(E156&amp;"")=0,LEN(F156&amp;"")=0,LEN(G156&amp;"")=0,LEN(H156&amp;"")=0,LEN(I156&amp;"")=0),"Complete suitability review",IF(OR(C156&lt;&gt;"Confirmed",D156&lt;&gt;"Confirmed",E156&lt;&gt;"Confirmed",F156&lt;&gt;"Suitable for stated scope"),"Hold for technical review",IF(OR(NOT(ISNUMBER(H156)),H156&lt;=0),"Enter valid review date","Review recorded")))))))</x:f>
      </x:c>
      <x:c r="K156" s="1"/>
    </x:row>
    <x:row r="157" ht="28" customHeight="1">
      <x:c r="A157" s="23"/>
      <x:c r="B157" s="23"/>
      <x:c r="C157" s="22"/>
      <x:c r="D157" s="22"/>
      <x:c r="E157" s="22"/>
      <x:c r="F157" s="22"/>
      <x:c r="G157" s="23"/>
      <x:c r="H157" s="26"/>
      <x:c r="I157" s="23"/>
      <x:c r="J157" s="25" t="str">
        <x:f>IF(LEN(A157&amp;"")=0,IF(COUNTA(A157,B157,C157,D157,E157,F157,G157,H157,I157)=0,"","Enter Review ID"),IF(COUNTIFS('Report Scope'!$A$118:$A$217,A157)&lt;&gt;1,"Duplicate review decision",IF(COUNTIFS('Report Scope'!$A$8:$A$107,A157)&lt;&gt;1,"Missing or duplicate evidence",IF(INDEX('Report Scope'!$K$8:$K$107,MATCH(A157,'Report Scope'!$A$8:$A$107,0))&lt;&gt;"Linked","Evidence incomplete or stale",IF(OR(LEN(B157&amp;"")=0,LEN(C157&amp;"")=0,LEN(D157&amp;"")=0,LEN(E157&amp;"")=0,LEN(F157&amp;"")=0,LEN(G157&amp;"")=0,LEN(H157&amp;"")=0,LEN(I157&amp;"")=0),"Complete suitability review",IF(OR(C157&lt;&gt;"Confirmed",D157&lt;&gt;"Confirmed",E157&lt;&gt;"Confirmed",F157&lt;&gt;"Suitable for stated scope"),"Hold for technical review",IF(OR(NOT(ISNUMBER(H157)),H157&lt;=0),"Enter valid review date","Review recorded")))))))</x:f>
      </x:c>
      <x:c r="K157" s="1"/>
    </x:row>
    <x:row r="158" ht="28" customHeight="1">
      <x:c r="A158" s="23"/>
      <x:c r="B158" s="23"/>
      <x:c r="C158" s="22"/>
      <x:c r="D158" s="22"/>
      <x:c r="E158" s="22"/>
      <x:c r="F158" s="22"/>
      <x:c r="G158" s="23"/>
      <x:c r="H158" s="26"/>
      <x:c r="I158" s="23"/>
      <x:c r="J158" s="25" t="str">
        <x:f>IF(LEN(A158&amp;"")=0,IF(COUNTA(A158,B158,C158,D158,E158,F158,G158,H158,I158)=0,"","Enter Review ID"),IF(COUNTIFS('Report Scope'!$A$118:$A$217,A158)&lt;&gt;1,"Duplicate review decision",IF(COUNTIFS('Report Scope'!$A$8:$A$107,A158)&lt;&gt;1,"Missing or duplicate evidence",IF(INDEX('Report Scope'!$K$8:$K$107,MATCH(A158,'Report Scope'!$A$8:$A$107,0))&lt;&gt;"Linked","Evidence incomplete or stale",IF(OR(LEN(B158&amp;"")=0,LEN(C158&amp;"")=0,LEN(D158&amp;"")=0,LEN(E158&amp;"")=0,LEN(F158&amp;"")=0,LEN(G158&amp;"")=0,LEN(H158&amp;"")=0,LEN(I158&amp;"")=0),"Complete suitability review",IF(OR(C158&lt;&gt;"Confirmed",D158&lt;&gt;"Confirmed",E158&lt;&gt;"Confirmed",F158&lt;&gt;"Suitable for stated scope"),"Hold for technical review",IF(OR(NOT(ISNUMBER(H158)),H158&lt;=0),"Enter valid review date","Review recorded")))))))</x:f>
      </x:c>
      <x:c r="K158" s="1"/>
    </x:row>
    <x:row r="159" ht="28" customHeight="1">
      <x:c r="A159" s="23"/>
      <x:c r="B159" s="23"/>
      <x:c r="C159" s="22"/>
      <x:c r="D159" s="22"/>
      <x:c r="E159" s="22"/>
      <x:c r="F159" s="22"/>
      <x:c r="G159" s="23"/>
      <x:c r="H159" s="26"/>
      <x:c r="I159" s="23"/>
      <x:c r="J159" s="25" t="str">
        <x:f>IF(LEN(A159&amp;"")=0,IF(COUNTA(A159,B159,C159,D159,E159,F159,G159,H159,I159)=0,"","Enter Review ID"),IF(COUNTIFS('Report Scope'!$A$118:$A$217,A159)&lt;&gt;1,"Duplicate review decision",IF(COUNTIFS('Report Scope'!$A$8:$A$107,A159)&lt;&gt;1,"Missing or duplicate evidence",IF(INDEX('Report Scope'!$K$8:$K$107,MATCH(A159,'Report Scope'!$A$8:$A$107,0))&lt;&gt;"Linked","Evidence incomplete or stale",IF(OR(LEN(B159&amp;"")=0,LEN(C159&amp;"")=0,LEN(D159&amp;"")=0,LEN(E159&amp;"")=0,LEN(F159&amp;"")=0,LEN(G159&amp;"")=0,LEN(H159&amp;"")=0,LEN(I159&amp;"")=0),"Complete suitability review",IF(OR(C159&lt;&gt;"Confirmed",D159&lt;&gt;"Confirmed",E159&lt;&gt;"Confirmed",F159&lt;&gt;"Suitable for stated scope"),"Hold for technical review",IF(OR(NOT(ISNUMBER(H159)),H159&lt;=0),"Enter valid review date","Review recorded")))))))</x:f>
      </x:c>
      <x:c r="K159" s="1"/>
    </x:row>
    <x:row r="160" ht="28" customHeight="1">
      <x:c r="A160" s="23"/>
      <x:c r="B160" s="23"/>
      <x:c r="C160" s="22"/>
      <x:c r="D160" s="22"/>
      <x:c r="E160" s="22"/>
      <x:c r="F160" s="22"/>
      <x:c r="G160" s="23"/>
      <x:c r="H160" s="26"/>
      <x:c r="I160" s="23"/>
      <x:c r="J160" s="25" t="str">
        <x:f>IF(LEN(A160&amp;"")=0,IF(COUNTA(A160,B160,C160,D160,E160,F160,G160,H160,I160)=0,"","Enter Review ID"),IF(COUNTIFS('Report Scope'!$A$118:$A$217,A160)&lt;&gt;1,"Duplicate review decision",IF(COUNTIFS('Report Scope'!$A$8:$A$107,A160)&lt;&gt;1,"Missing or duplicate evidence",IF(INDEX('Report Scope'!$K$8:$K$107,MATCH(A160,'Report Scope'!$A$8:$A$107,0))&lt;&gt;"Linked","Evidence incomplete or stale",IF(OR(LEN(B160&amp;"")=0,LEN(C160&amp;"")=0,LEN(D160&amp;"")=0,LEN(E160&amp;"")=0,LEN(F160&amp;"")=0,LEN(G160&amp;"")=0,LEN(H160&amp;"")=0,LEN(I160&amp;"")=0),"Complete suitability review",IF(OR(C160&lt;&gt;"Confirmed",D160&lt;&gt;"Confirmed",E160&lt;&gt;"Confirmed",F160&lt;&gt;"Suitable for stated scope"),"Hold for technical review",IF(OR(NOT(ISNUMBER(H160)),H160&lt;=0),"Enter valid review date","Review recorded")))))))</x:f>
      </x:c>
      <x:c r="K160" s="1"/>
    </x:row>
    <x:row r="161" ht="28" customHeight="1">
      <x:c r="A161" s="23"/>
      <x:c r="B161" s="23"/>
      <x:c r="C161" s="22"/>
      <x:c r="D161" s="22"/>
      <x:c r="E161" s="22"/>
      <x:c r="F161" s="22"/>
      <x:c r="G161" s="23"/>
      <x:c r="H161" s="26"/>
      <x:c r="I161" s="23"/>
      <x:c r="J161" s="25" t="str">
        <x:f>IF(LEN(A161&amp;"")=0,IF(COUNTA(A161,B161,C161,D161,E161,F161,G161,H161,I161)=0,"","Enter Review ID"),IF(COUNTIFS('Report Scope'!$A$118:$A$217,A161)&lt;&gt;1,"Duplicate review decision",IF(COUNTIFS('Report Scope'!$A$8:$A$107,A161)&lt;&gt;1,"Missing or duplicate evidence",IF(INDEX('Report Scope'!$K$8:$K$107,MATCH(A161,'Report Scope'!$A$8:$A$107,0))&lt;&gt;"Linked","Evidence incomplete or stale",IF(OR(LEN(B161&amp;"")=0,LEN(C161&amp;"")=0,LEN(D161&amp;"")=0,LEN(E161&amp;"")=0,LEN(F161&amp;"")=0,LEN(G161&amp;"")=0,LEN(H161&amp;"")=0,LEN(I161&amp;"")=0),"Complete suitability review",IF(OR(C161&lt;&gt;"Confirmed",D161&lt;&gt;"Confirmed",E161&lt;&gt;"Confirmed",F161&lt;&gt;"Suitable for stated scope"),"Hold for technical review",IF(OR(NOT(ISNUMBER(H161)),H161&lt;=0),"Enter valid review date","Review recorded")))))))</x:f>
      </x:c>
      <x:c r="K161" s="1"/>
    </x:row>
    <x:row r="162" ht="28" customHeight="1">
      <x:c r="A162" s="23"/>
      <x:c r="B162" s="23"/>
      <x:c r="C162" s="22"/>
      <x:c r="D162" s="22"/>
      <x:c r="E162" s="22"/>
      <x:c r="F162" s="22"/>
      <x:c r="G162" s="23"/>
      <x:c r="H162" s="26"/>
      <x:c r="I162" s="23"/>
      <x:c r="J162" s="25" t="str">
        <x:f>IF(LEN(A162&amp;"")=0,IF(COUNTA(A162,B162,C162,D162,E162,F162,G162,H162,I162)=0,"","Enter Review ID"),IF(COUNTIFS('Report Scope'!$A$118:$A$217,A162)&lt;&gt;1,"Duplicate review decision",IF(COUNTIFS('Report Scope'!$A$8:$A$107,A162)&lt;&gt;1,"Missing or duplicate evidence",IF(INDEX('Report Scope'!$K$8:$K$107,MATCH(A162,'Report Scope'!$A$8:$A$107,0))&lt;&gt;"Linked","Evidence incomplete or stale",IF(OR(LEN(B162&amp;"")=0,LEN(C162&amp;"")=0,LEN(D162&amp;"")=0,LEN(E162&amp;"")=0,LEN(F162&amp;"")=0,LEN(G162&amp;"")=0,LEN(H162&amp;"")=0,LEN(I162&amp;"")=0),"Complete suitability review",IF(OR(C162&lt;&gt;"Confirmed",D162&lt;&gt;"Confirmed",E162&lt;&gt;"Confirmed",F162&lt;&gt;"Suitable for stated scope"),"Hold for technical review",IF(OR(NOT(ISNUMBER(H162)),H162&lt;=0),"Enter valid review date","Review recorded")))))))</x:f>
      </x:c>
      <x:c r="K162" s="1"/>
    </x:row>
    <x:row r="163" ht="28" customHeight="1">
      <x:c r="A163" s="23"/>
      <x:c r="B163" s="23"/>
      <x:c r="C163" s="22"/>
      <x:c r="D163" s="22"/>
      <x:c r="E163" s="22"/>
      <x:c r="F163" s="22"/>
      <x:c r="G163" s="23"/>
      <x:c r="H163" s="26"/>
      <x:c r="I163" s="23"/>
      <x:c r="J163" s="25" t="str">
        <x:f>IF(LEN(A163&amp;"")=0,IF(COUNTA(A163,B163,C163,D163,E163,F163,G163,H163,I163)=0,"","Enter Review ID"),IF(COUNTIFS('Report Scope'!$A$118:$A$217,A163)&lt;&gt;1,"Duplicate review decision",IF(COUNTIFS('Report Scope'!$A$8:$A$107,A163)&lt;&gt;1,"Missing or duplicate evidence",IF(INDEX('Report Scope'!$K$8:$K$107,MATCH(A163,'Report Scope'!$A$8:$A$107,0))&lt;&gt;"Linked","Evidence incomplete or stale",IF(OR(LEN(B163&amp;"")=0,LEN(C163&amp;"")=0,LEN(D163&amp;"")=0,LEN(E163&amp;"")=0,LEN(F163&amp;"")=0,LEN(G163&amp;"")=0,LEN(H163&amp;"")=0,LEN(I163&amp;"")=0),"Complete suitability review",IF(OR(C163&lt;&gt;"Confirmed",D163&lt;&gt;"Confirmed",E163&lt;&gt;"Confirmed",F163&lt;&gt;"Suitable for stated scope"),"Hold for technical review",IF(OR(NOT(ISNUMBER(H163)),H163&lt;=0),"Enter valid review date","Review recorded")))))))</x:f>
      </x:c>
      <x:c r="K163" s="1"/>
    </x:row>
    <x:row r="164" ht="28" customHeight="1">
      <x:c r="A164" s="23"/>
      <x:c r="B164" s="23"/>
      <x:c r="C164" s="22"/>
      <x:c r="D164" s="22"/>
      <x:c r="E164" s="22"/>
      <x:c r="F164" s="22"/>
      <x:c r="G164" s="23"/>
      <x:c r="H164" s="26"/>
      <x:c r="I164" s="23"/>
      <x:c r="J164" s="25" t="str">
        <x:f>IF(LEN(A164&amp;"")=0,IF(COUNTA(A164,B164,C164,D164,E164,F164,G164,H164,I164)=0,"","Enter Review ID"),IF(COUNTIFS('Report Scope'!$A$118:$A$217,A164)&lt;&gt;1,"Duplicate review decision",IF(COUNTIFS('Report Scope'!$A$8:$A$107,A164)&lt;&gt;1,"Missing or duplicate evidence",IF(INDEX('Report Scope'!$K$8:$K$107,MATCH(A164,'Report Scope'!$A$8:$A$107,0))&lt;&gt;"Linked","Evidence incomplete or stale",IF(OR(LEN(B164&amp;"")=0,LEN(C164&amp;"")=0,LEN(D164&amp;"")=0,LEN(E164&amp;"")=0,LEN(F164&amp;"")=0,LEN(G164&amp;"")=0,LEN(H164&amp;"")=0,LEN(I164&amp;"")=0),"Complete suitability review",IF(OR(C164&lt;&gt;"Confirmed",D164&lt;&gt;"Confirmed",E164&lt;&gt;"Confirmed",F164&lt;&gt;"Suitable for stated scope"),"Hold for technical review",IF(OR(NOT(ISNUMBER(H164)),H164&lt;=0),"Enter valid review date","Review recorded")))))))</x:f>
      </x:c>
      <x:c r="K164" s="1"/>
    </x:row>
    <x:row r="165" ht="28" customHeight="1">
      <x:c r="A165" s="23"/>
      <x:c r="B165" s="23"/>
      <x:c r="C165" s="22"/>
      <x:c r="D165" s="22"/>
      <x:c r="E165" s="22"/>
      <x:c r="F165" s="22"/>
      <x:c r="G165" s="23"/>
      <x:c r="H165" s="26"/>
      <x:c r="I165" s="23"/>
      <x:c r="J165" s="25" t="str">
        <x:f>IF(LEN(A165&amp;"")=0,IF(COUNTA(A165,B165,C165,D165,E165,F165,G165,H165,I165)=0,"","Enter Review ID"),IF(COUNTIFS('Report Scope'!$A$118:$A$217,A165)&lt;&gt;1,"Duplicate review decision",IF(COUNTIFS('Report Scope'!$A$8:$A$107,A165)&lt;&gt;1,"Missing or duplicate evidence",IF(INDEX('Report Scope'!$K$8:$K$107,MATCH(A165,'Report Scope'!$A$8:$A$107,0))&lt;&gt;"Linked","Evidence incomplete or stale",IF(OR(LEN(B165&amp;"")=0,LEN(C165&amp;"")=0,LEN(D165&amp;"")=0,LEN(E165&amp;"")=0,LEN(F165&amp;"")=0,LEN(G165&amp;"")=0,LEN(H165&amp;"")=0,LEN(I165&amp;"")=0),"Complete suitability review",IF(OR(C165&lt;&gt;"Confirmed",D165&lt;&gt;"Confirmed",E165&lt;&gt;"Confirmed",F165&lt;&gt;"Suitable for stated scope"),"Hold for technical review",IF(OR(NOT(ISNUMBER(H165)),H165&lt;=0),"Enter valid review date","Review recorded")))))))</x:f>
      </x:c>
      <x:c r="K165" s="1"/>
    </x:row>
    <x:row r="166" ht="28" customHeight="1">
      <x:c r="A166" s="23"/>
      <x:c r="B166" s="23"/>
      <x:c r="C166" s="22"/>
      <x:c r="D166" s="22"/>
      <x:c r="E166" s="22"/>
      <x:c r="F166" s="22"/>
      <x:c r="G166" s="23"/>
      <x:c r="H166" s="26"/>
      <x:c r="I166" s="23"/>
      <x:c r="J166" s="25" t="str">
        <x:f>IF(LEN(A166&amp;"")=0,IF(COUNTA(A166,B166,C166,D166,E166,F166,G166,H166,I166)=0,"","Enter Review ID"),IF(COUNTIFS('Report Scope'!$A$118:$A$217,A166)&lt;&gt;1,"Duplicate review decision",IF(COUNTIFS('Report Scope'!$A$8:$A$107,A166)&lt;&gt;1,"Missing or duplicate evidence",IF(INDEX('Report Scope'!$K$8:$K$107,MATCH(A166,'Report Scope'!$A$8:$A$107,0))&lt;&gt;"Linked","Evidence incomplete or stale",IF(OR(LEN(B166&amp;"")=0,LEN(C166&amp;"")=0,LEN(D166&amp;"")=0,LEN(E166&amp;"")=0,LEN(F166&amp;"")=0,LEN(G166&amp;"")=0,LEN(H166&amp;"")=0,LEN(I166&amp;"")=0),"Complete suitability review",IF(OR(C166&lt;&gt;"Confirmed",D166&lt;&gt;"Confirmed",E166&lt;&gt;"Confirmed",F166&lt;&gt;"Suitable for stated scope"),"Hold for technical review",IF(OR(NOT(ISNUMBER(H166)),H166&lt;=0),"Enter valid review date","Review recorded")))))))</x:f>
      </x:c>
      <x:c r="K166" s="1"/>
    </x:row>
    <x:row r="167" ht="28" customHeight="1">
      <x:c r="A167" s="23"/>
      <x:c r="B167" s="23"/>
      <x:c r="C167" s="22"/>
      <x:c r="D167" s="22"/>
      <x:c r="E167" s="22"/>
      <x:c r="F167" s="22"/>
      <x:c r="G167" s="23"/>
      <x:c r="H167" s="26"/>
      <x:c r="I167" s="23"/>
      <x:c r="J167" s="25" t="str">
        <x:f>IF(LEN(A167&amp;"")=0,IF(COUNTA(A167,B167,C167,D167,E167,F167,G167,H167,I167)=0,"","Enter Review ID"),IF(COUNTIFS('Report Scope'!$A$118:$A$217,A167)&lt;&gt;1,"Duplicate review decision",IF(COUNTIFS('Report Scope'!$A$8:$A$107,A167)&lt;&gt;1,"Missing or duplicate evidence",IF(INDEX('Report Scope'!$K$8:$K$107,MATCH(A167,'Report Scope'!$A$8:$A$107,0))&lt;&gt;"Linked","Evidence incomplete or stale",IF(OR(LEN(B167&amp;"")=0,LEN(C167&amp;"")=0,LEN(D167&amp;"")=0,LEN(E167&amp;"")=0,LEN(F167&amp;"")=0,LEN(G167&amp;"")=0,LEN(H167&amp;"")=0,LEN(I167&amp;"")=0),"Complete suitability review",IF(OR(C167&lt;&gt;"Confirmed",D167&lt;&gt;"Confirmed",E167&lt;&gt;"Confirmed",F167&lt;&gt;"Suitable for stated scope"),"Hold for technical review",IF(OR(NOT(ISNUMBER(H167)),H167&lt;=0),"Enter valid review date","Review recorded")))))))</x:f>
      </x:c>
      <x:c r="K167" s="1"/>
    </x:row>
    <x:row r="168" ht="28" customHeight="1">
      <x:c r="A168" s="23"/>
      <x:c r="B168" s="23"/>
      <x:c r="C168" s="22"/>
      <x:c r="D168" s="22"/>
      <x:c r="E168" s="22"/>
      <x:c r="F168" s="22"/>
      <x:c r="G168" s="23"/>
      <x:c r="H168" s="26"/>
      <x:c r="I168" s="23"/>
      <x:c r="J168" s="25" t="str">
        <x:f>IF(LEN(A168&amp;"")=0,IF(COUNTA(A168,B168,C168,D168,E168,F168,G168,H168,I168)=0,"","Enter Review ID"),IF(COUNTIFS('Report Scope'!$A$118:$A$217,A168)&lt;&gt;1,"Duplicate review decision",IF(COUNTIFS('Report Scope'!$A$8:$A$107,A168)&lt;&gt;1,"Missing or duplicate evidence",IF(INDEX('Report Scope'!$K$8:$K$107,MATCH(A168,'Report Scope'!$A$8:$A$107,0))&lt;&gt;"Linked","Evidence incomplete or stale",IF(OR(LEN(B168&amp;"")=0,LEN(C168&amp;"")=0,LEN(D168&amp;"")=0,LEN(E168&amp;"")=0,LEN(F168&amp;"")=0,LEN(G168&amp;"")=0,LEN(H168&amp;"")=0,LEN(I168&amp;"")=0),"Complete suitability review",IF(OR(C168&lt;&gt;"Confirmed",D168&lt;&gt;"Confirmed",E168&lt;&gt;"Confirmed",F168&lt;&gt;"Suitable for stated scope"),"Hold for technical review",IF(OR(NOT(ISNUMBER(H168)),H168&lt;=0),"Enter valid review date","Review recorded")))))))</x:f>
      </x:c>
      <x:c r="K168" s="1"/>
    </x:row>
    <x:row r="169" ht="28" customHeight="1">
      <x:c r="A169" s="23"/>
      <x:c r="B169" s="23"/>
      <x:c r="C169" s="22"/>
      <x:c r="D169" s="22"/>
      <x:c r="E169" s="22"/>
      <x:c r="F169" s="22"/>
      <x:c r="G169" s="23"/>
      <x:c r="H169" s="26"/>
      <x:c r="I169" s="23"/>
      <x:c r="J169" s="25" t="str">
        <x:f>IF(LEN(A169&amp;"")=0,IF(COUNTA(A169,B169,C169,D169,E169,F169,G169,H169,I169)=0,"","Enter Review ID"),IF(COUNTIFS('Report Scope'!$A$118:$A$217,A169)&lt;&gt;1,"Duplicate review decision",IF(COUNTIFS('Report Scope'!$A$8:$A$107,A169)&lt;&gt;1,"Missing or duplicate evidence",IF(INDEX('Report Scope'!$K$8:$K$107,MATCH(A169,'Report Scope'!$A$8:$A$107,0))&lt;&gt;"Linked","Evidence incomplete or stale",IF(OR(LEN(B169&amp;"")=0,LEN(C169&amp;"")=0,LEN(D169&amp;"")=0,LEN(E169&amp;"")=0,LEN(F169&amp;"")=0,LEN(G169&amp;"")=0,LEN(H169&amp;"")=0,LEN(I169&amp;"")=0),"Complete suitability review",IF(OR(C169&lt;&gt;"Confirmed",D169&lt;&gt;"Confirmed",E169&lt;&gt;"Confirmed",F169&lt;&gt;"Suitable for stated scope"),"Hold for technical review",IF(OR(NOT(ISNUMBER(H169)),H169&lt;=0),"Enter valid review date","Review recorded")))))))</x:f>
      </x:c>
      <x:c r="K169" s="1"/>
    </x:row>
    <x:row r="170" ht="28" customHeight="1">
      <x:c r="A170" s="23"/>
      <x:c r="B170" s="23"/>
      <x:c r="C170" s="22"/>
      <x:c r="D170" s="22"/>
      <x:c r="E170" s="22"/>
      <x:c r="F170" s="22"/>
      <x:c r="G170" s="23"/>
      <x:c r="H170" s="26"/>
      <x:c r="I170" s="23"/>
      <x:c r="J170" s="25" t="str">
        <x:f>IF(LEN(A170&amp;"")=0,IF(COUNTA(A170,B170,C170,D170,E170,F170,G170,H170,I170)=0,"","Enter Review ID"),IF(COUNTIFS('Report Scope'!$A$118:$A$217,A170)&lt;&gt;1,"Duplicate review decision",IF(COUNTIFS('Report Scope'!$A$8:$A$107,A170)&lt;&gt;1,"Missing or duplicate evidence",IF(INDEX('Report Scope'!$K$8:$K$107,MATCH(A170,'Report Scope'!$A$8:$A$107,0))&lt;&gt;"Linked","Evidence incomplete or stale",IF(OR(LEN(B170&amp;"")=0,LEN(C170&amp;"")=0,LEN(D170&amp;"")=0,LEN(E170&amp;"")=0,LEN(F170&amp;"")=0,LEN(G170&amp;"")=0,LEN(H170&amp;"")=0,LEN(I170&amp;"")=0),"Complete suitability review",IF(OR(C170&lt;&gt;"Confirmed",D170&lt;&gt;"Confirmed",E170&lt;&gt;"Confirmed",F170&lt;&gt;"Suitable for stated scope"),"Hold for technical review",IF(OR(NOT(ISNUMBER(H170)),H170&lt;=0),"Enter valid review date","Review recorded")))))))</x:f>
      </x:c>
      <x:c r="K170" s="1"/>
    </x:row>
    <x:row r="171" ht="28" customHeight="1">
      <x:c r="A171" s="23"/>
      <x:c r="B171" s="23"/>
      <x:c r="C171" s="22"/>
      <x:c r="D171" s="22"/>
      <x:c r="E171" s="22"/>
      <x:c r="F171" s="22"/>
      <x:c r="G171" s="23"/>
      <x:c r="H171" s="26"/>
      <x:c r="I171" s="23"/>
      <x:c r="J171" s="25" t="str">
        <x:f>IF(LEN(A171&amp;"")=0,IF(COUNTA(A171,B171,C171,D171,E171,F171,G171,H171,I171)=0,"","Enter Review ID"),IF(COUNTIFS('Report Scope'!$A$118:$A$217,A171)&lt;&gt;1,"Duplicate review decision",IF(COUNTIFS('Report Scope'!$A$8:$A$107,A171)&lt;&gt;1,"Missing or duplicate evidence",IF(INDEX('Report Scope'!$K$8:$K$107,MATCH(A171,'Report Scope'!$A$8:$A$107,0))&lt;&gt;"Linked","Evidence incomplete or stale",IF(OR(LEN(B171&amp;"")=0,LEN(C171&amp;"")=0,LEN(D171&amp;"")=0,LEN(E171&amp;"")=0,LEN(F171&amp;"")=0,LEN(G171&amp;"")=0,LEN(H171&amp;"")=0,LEN(I171&amp;"")=0),"Complete suitability review",IF(OR(C171&lt;&gt;"Confirmed",D171&lt;&gt;"Confirmed",E171&lt;&gt;"Confirmed",F171&lt;&gt;"Suitable for stated scope"),"Hold for technical review",IF(OR(NOT(ISNUMBER(H171)),H171&lt;=0),"Enter valid review date","Review recorded")))))))</x:f>
      </x:c>
      <x:c r="K171" s="1"/>
    </x:row>
    <x:row r="172" ht="28" customHeight="1">
      <x:c r="A172" s="23"/>
      <x:c r="B172" s="23"/>
      <x:c r="C172" s="22"/>
      <x:c r="D172" s="22"/>
      <x:c r="E172" s="22"/>
      <x:c r="F172" s="22"/>
      <x:c r="G172" s="23"/>
      <x:c r="H172" s="26"/>
      <x:c r="I172" s="23"/>
      <x:c r="J172" s="25" t="str">
        <x:f>IF(LEN(A172&amp;"")=0,IF(COUNTA(A172,B172,C172,D172,E172,F172,G172,H172,I172)=0,"","Enter Review ID"),IF(COUNTIFS('Report Scope'!$A$118:$A$217,A172)&lt;&gt;1,"Duplicate review decision",IF(COUNTIFS('Report Scope'!$A$8:$A$107,A172)&lt;&gt;1,"Missing or duplicate evidence",IF(INDEX('Report Scope'!$K$8:$K$107,MATCH(A172,'Report Scope'!$A$8:$A$107,0))&lt;&gt;"Linked","Evidence incomplete or stale",IF(OR(LEN(B172&amp;"")=0,LEN(C172&amp;"")=0,LEN(D172&amp;"")=0,LEN(E172&amp;"")=0,LEN(F172&amp;"")=0,LEN(G172&amp;"")=0,LEN(H172&amp;"")=0,LEN(I172&amp;"")=0),"Complete suitability review",IF(OR(C172&lt;&gt;"Confirmed",D172&lt;&gt;"Confirmed",E172&lt;&gt;"Confirmed",F172&lt;&gt;"Suitable for stated scope"),"Hold for technical review",IF(OR(NOT(ISNUMBER(H172)),H172&lt;=0),"Enter valid review date","Review recorded")))))))</x:f>
      </x:c>
      <x:c r="K172" s="1"/>
    </x:row>
    <x:row r="173" ht="28" customHeight="1">
      <x:c r="A173" s="23"/>
      <x:c r="B173" s="23"/>
      <x:c r="C173" s="22"/>
      <x:c r="D173" s="22"/>
      <x:c r="E173" s="22"/>
      <x:c r="F173" s="22"/>
      <x:c r="G173" s="23"/>
      <x:c r="H173" s="26"/>
      <x:c r="I173" s="23"/>
      <x:c r="J173" s="25" t="str">
        <x:f>IF(LEN(A173&amp;"")=0,IF(COUNTA(A173,B173,C173,D173,E173,F173,G173,H173,I173)=0,"","Enter Review ID"),IF(COUNTIFS('Report Scope'!$A$118:$A$217,A173)&lt;&gt;1,"Duplicate review decision",IF(COUNTIFS('Report Scope'!$A$8:$A$107,A173)&lt;&gt;1,"Missing or duplicate evidence",IF(INDEX('Report Scope'!$K$8:$K$107,MATCH(A173,'Report Scope'!$A$8:$A$107,0))&lt;&gt;"Linked","Evidence incomplete or stale",IF(OR(LEN(B173&amp;"")=0,LEN(C173&amp;"")=0,LEN(D173&amp;"")=0,LEN(E173&amp;"")=0,LEN(F173&amp;"")=0,LEN(G173&amp;"")=0,LEN(H173&amp;"")=0,LEN(I173&amp;"")=0),"Complete suitability review",IF(OR(C173&lt;&gt;"Confirmed",D173&lt;&gt;"Confirmed",E173&lt;&gt;"Confirmed",F173&lt;&gt;"Suitable for stated scope"),"Hold for technical review",IF(OR(NOT(ISNUMBER(H173)),H173&lt;=0),"Enter valid review date","Review recorded")))))))</x:f>
      </x:c>
      <x:c r="K173" s="1"/>
    </x:row>
    <x:row r="174" ht="28" customHeight="1">
      <x:c r="A174" s="23"/>
      <x:c r="B174" s="23"/>
      <x:c r="C174" s="22"/>
      <x:c r="D174" s="22"/>
      <x:c r="E174" s="22"/>
      <x:c r="F174" s="22"/>
      <x:c r="G174" s="23"/>
      <x:c r="H174" s="26"/>
      <x:c r="I174" s="23"/>
      <x:c r="J174" s="25" t="str">
        <x:f>IF(LEN(A174&amp;"")=0,IF(COUNTA(A174,B174,C174,D174,E174,F174,G174,H174,I174)=0,"","Enter Review ID"),IF(COUNTIFS('Report Scope'!$A$118:$A$217,A174)&lt;&gt;1,"Duplicate review decision",IF(COUNTIFS('Report Scope'!$A$8:$A$107,A174)&lt;&gt;1,"Missing or duplicate evidence",IF(INDEX('Report Scope'!$K$8:$K$107,MATCH(A174,'Report Scope'!$A$8:$A$107,0))&lt;&gt;"Linked","Evidence incomplete or stale",IF(OR(LEN(B174&amp;"")=0,LEN(C174&amp;"")=0,LEN(D174&amp;"")=0,LEN(E174&amp;"")=0,LEN(F174&amp;"")=0,LEN(G174&amp;"")=0,LEN(H174&amp;"")=0,LEN(I174&amp;"")=0),"Complete suitability review",IF(OR(C174&lt;&gt;"Confirmed",D174&lt;&gt;"Confirmed",E174&lt;&gt;"Confirmed",F174&lt;&gt;"Suitable for stated scope"),"Hold for technical review",IF(OR(NOT(ISNUMBER(H174)),H174&lt;=0),"Enter valid review date","Review recorded")))))))</x:f>
      </x:c>
      <x:c r="K174" s="1"/>
    </x:row>
    <x:row r="175" ht="28" customHeight="1">
      <x:c r="A175" s="23"/>
      <x:c r="B175" s="23"/>
      <x:c r="C175" s="22"/>
      <x:c r="D175" s="22"/>
      <x:c r="E175" s="22"/>
      <x:c r="F175" s="22"/>
      <x:c r="G175" s="23"/>
      <x:c r="H175" s="26"/>
      <x:c r="I175" s="23"/>
      <x:c r="J175" s="25" t="str">
        <x:f>IF(LEN(A175&amp;"")=0,IF(COUNTA(A175,B175,C175,D175,E175,F175,G175,H175,I175)=0,"","Enter Review ID"),IF(COUNTIFS('Report Scope'!$A$118:$A$217,A175)&lt;&gt;1,"Duplicate review decision",IF(COUNTIFS('Report Scope'!$A$8:$A$107,A175)&lt;&gt;1,"Missing or duplicate evidence",IF(INDEX('Report Scope'!$K$8:$K$107,MATCH(A175,'Report Scope'!$A$8:$A$107,0))&lt;&gt;"Linked","Evidence incomplete or stale",IF(OR(LEN(B175&amp;"")=0,LEN(C175&amp;"")=0,LEN(D175&amp;"")=0,LEN(E175&amp;"")=0,LEN(F175&amp;"")=0,LEN(G175&amp;"")=0,LEN(H175&amp;"")=0,LEN(I175&amp;"")=0),"Complete suitability review",IF(OR(C175&lt;&gt;"Confirmed",D175&lt;&gt;"Confirmed",E175&lt;&gt;"Confirmed",F175&lt;&gt;"Suitable for stated scope"),"Hold for technical review",IF(OR(NOT(ISNUMBER(H175)),H175&lt;=0),"Enter valid review date","Review recorded")))))))</x:f>
      </x:c>
      <x:c r="K175" s="1"/>
    </x:row>
    <x:row r="176" ht="28" customHeight="1">
      <x:c r="A176" s="23"/>
      <x:c r="B176" s="23"/>
      <x:c r="C176" s="22"/>
      <x:c r="D176" s="22"/>
      <x:c r="E176" s="22"/>
      <x:c r="F176" s="22"/>
      <x:c r="G176" s="23"/>
      <x:c r="H176" s="26"/>
      <x:c r="I176" s="23"/>
      <x:c r="J176" s="25" t="str">
        <x:f>IF(LEN(A176&amp;"")=0,IF(COUNTA(A176,B176,C176,D176,E176,F176,G176,H176,I176)=0,"","Enter Review ID"),IF(COUNTIFS('Report Scope'!$A$118:$A$217,A176)&lt;&gt;1,"Duplicate review decision",IF(COUNTIFS('Report Scope'!$A$8:$A$107,A176)&lt;&gt;1,"Missing or duplicate evidence",IF(INDEX('Report Scope'!$K$8:$K$107,MATCH(A176,'Report Scope'!$A$8:$A$107,0))&lt;&gt;"Linked","Evidence incomplete or stale",IF(OR(LEN(B176&amp;"")=0,LEN(C176&amp;"")=0,LEN(D176&amp;"")=0,LEN(E176&amp;"")=0,LEN(F176&amp;"")=0,LEN(G176&amp;"")=0,LEN(H176&amp;"")=0,LEN(I176&amp;"")=0),"Complete suitability review",IF(OR(C176&lt;&gt;"Confirmed",D176&lt;&gt;"Confirmed",E176&lt;&gt;"Confirmed",F176&lt;&gt;"Suitable for stated scope"),"Hold for technical review",IF(OR(NOT(ISNUMBER(H176)),H176&lt;=0),"Enter valid review date","Review recorded")))))))</x:f>
      </x:c>
      <x:c r="K176" s="1"/>
    </x:row>
    <x:row r="177" ht="28" customHeight="1">
      <x:c r="A177" s="23"/>
      <x:c r="B177" s="23"/>
      <x:c r="C177" s="22"/>
      <x:c r="D177" s="22"/>
      <x:c r="E177" s="22"/>
      <x:c r="F177" s="22"/>
      <x:c r="G177" s="23"/>
      <x:c r="H177" s="26"/>
      <x:c r="I177" s="23"/>
      <x:c r="J177" s="25" t="str">
        <x:f>IF(LEN(A177&amp;"")=0,IF(COUNTA(A177,B177,C177,D177,E177,F177,G177,H177,I177)=0,"","Enter Review ID"),IF(COUNTIFS('Report Scope'!$A$118:$A$217,A177)&lt;&gt;1,"Duplicate review decision",IF(COUNTIFS('Report Scope'!$A$8:$A$107,A177)&lt;&gt;1,"Missing or duplicate evidence",IF(INDEX('Report Scope'!$K$8:$K$107,MATCH(A177,'Report Scope'!$A$8:$A$107,0))&lt;&gt;"Linked","Evidence incomplete or stale",IF(OR(LEN(B177&amp;"")=0,LEN(C177&amp;"")=0,LEN(D177&amp;"")=0,LEN(E177&amp;"")=0,LEN(F177&amp;"")=0,LEN(G177&amp;"")=0,LEN(H177&amp;"")=0,LEN(I177&amp;"")=0),"Complete suitability review",IF(OR(C177&lt;&gt;"Confirmed",D177&lt;&gt;"Confirmed",E177&lt;&gt;"Confirmed",F177&lt;&gt;"Suitable for stated scope"),"Hold for technical review",IF(OR(NOT(ISNUMBER(H177)),H177&lt;=0),"Enter valid review date","Review recorded")))))))</x:f>
      </x:c>
      <x:c r="K177" s="1"/>
    </x:row>
    <x:row r="178" ht="28" customHeight="1">
      <x:c r="A178" s="23"/>
      <x:c r="B178" s="23"/>
      <x:c r="C178" s="22"/>
      <x:c r="D178" s="22"/>
      <x:c r="E178" s="22"/>
      <x:c r="F178" s="22"/>
      <x:c r="G178" s="23"/>
      <x:c r="H178" s="26"/>
      <x:c r="I178" s="23"/>
      <x:c r="J178" s="25" t="str">
        <x:f>IF(LEN(A178&amp;"")=0,IF(COUNTA(A178,B178,C178,D178,E178,F178,G178,H178,I178)=0,"","Enter Review ID"),IF(COUNTIFS('Report Scope'!$A$118:$A$217,A178)&lt;&gt;1,"Duplicate review decision",IF(COUNTIFS('Report Scope'!$A$8:$A$107,A178)&lt;&gt;1,"Missing or duplicate evidence",IF(INDEX('Report Scope'!$K$8:$K$107,MATCH(A178,'Report Scope'!$A$8:$A$107,0))&lt;&gt;"Linked","Evidence incomplete or stale",IF(OR(LEN(B178&amp;"")=0,LEN(C178&amp;"")=0,LEN(D178&amp;"")=0,LEN(E178&amp;"")=0,LEN(F178&amp;"")=0,LEN(G178&amp;"")=0,LEN(H178&amp;"")=0,LEN(I178&amp;"")=0),"Complete suitability review",IF(OR(C178&lt;&gt;"Confirmed",D178&lt;&gt;"Confirmed",E178&lt;&gt;"Confirmed",F178&lt;&gt;"Suitable for stated scope"),"Hold for technical review",IF(OR(NOT(ISNUMBER(H178)),H178&lt;=0),"Enter valid review date","Review recorded")))))))</x:f>
      </x:c>
      <x:c r="K178" s="1"/>
    </x:row>
    <x:row r="179" ht="28" customHeight="1">
      <x:c r="A179" s="23"/>
      <x:c r="B179" s="23"/>
      <x:c r="C179" s="22"/>
      <x:c r="D179" s="22"/>
      <x:c r="E179" s="22"/>
      <x:c r="F179" s="22"/>
      <x:c r="G179" s="23"/>
      <x:c r="H179" s="26"/>
      <x:c r="I179" s="23"/>
      <x:c r="J179" s="25" t="str">
        <x:f>IF(LEN(A179&amp;"")=0,IF(COUNTA(A179,B179,C179,D179,E179,F179,G179,H179,I179)=0,"","Enter Review ID"),IF(COUNTIFS('Report Scope'!$A$118:$A$217,A179)&lt;&gt;1,"Duplicate review decision",IF(COUNTIFS('Report Scope'!$A$8:$A$107,A179)&lt;&gt;1,"Missing or duplicate evidence",IF(INDEX('Report Scope'!$K$8:$K$107,MATCH(A179,'Report Scope'!$A$8:$A$107,0))&lt;&gt;"Linked","Evidence incomplete or stale",IF(OR(LEN(B179&amp;"")=0,LEN(C179&amp;"")=0,LEN(D179&amp;"")=0,LEN(E179&amp;"")=0,LEN(F179&amp;"")=0,LEN(G179&amp;"")=0,LEN(H179&amp;"")=0,LEN(I179&amp;"")=0),"Complete suitability review",IF(OR(C179&lt;&gt;"Confirmed",D179&lt;&gt;"Confirmed",E179&lt;&gt;"Confirmed",F179&lt;&gt;"Suitable for stated scope"),"Hold for technical review",IF(OR(NOT(ISNUMBER(H179)),H179&lt;=0),"Enter valid review date","Review recorded")))))))</x:f>
      </x:c>
      <x:c r="K179" s="1"/>
    </x:row>
    <x:row r="180" ht="28" customHeight="1">
      <x:c r="A180" s="23"/>
      <x:c r="B180" s="23"/>
      <x:c r="C180" s="22"/>
      <x:c r="D180" s="22"/>
      <x:c r="E180" s="22"/>
      <x:c r="F180" s="22"/>
      <x:c r="G180" s="23"/>
      <x:c r="H180" s="26"/>
      <x:c r="I180" s="23"/>
      <x:c r="J180" s="25" t="str">
        <x:f>IF(LEN(A180&amp;"")=0,IF(COUNTA(A180,B180,C180,D180,E180,F180,G180,H180,I180)=0,"","Enter Review ID"),IF(COUNTIFS('Report Scope'!$A$118:$A$217,A180)&lt;&gt;1,"Duplicate review decision",IF(COUNTIFS('Report Scope'!$A$8:$A$107,A180)&lt;&gt;1,"Missing or duplicate evidence",IF(INDEX('Report Scope'!$K$8:$K$107,MATCH(A180,'Report Scope'!$A$8:$A$107,0))&lt;&gt;"Linked","Evidence incomplete or stale",IF(OR(LEN(B180&amp;"")=0,LEN(C180&amp;"")=0,LEN(D180&amp;"")=0,LEN(E180&amp;"")=0,LEN(F180&amp;"")=0,LEN(G180&amp;"")=0,LEN(H180&amp;"")=0,LEN(I180&amp;"")=0),"Complete suitability review",IF(OR(C180&lt;&gt;"Confirmed",D180&lt;&gt;"Confirmed",E180&lt;&gt;"Confirmed",F180&lt;&gt;"Suitable for stated scope"),"Hold for technical review",IF(OR(NOT(ISNUMBER(H180)),H180&lt;=0),"Enter valid review date","Review recorded")))))))</x:f>
      </x:c>
      <x:c r="K180" s="1"/>
    </x:row>
    <x:row r="181" ht="28" customHeight="1">
      <x:c r="A181" s="23"/>
      <x:c r="B181" s="23"/>
      <x:c r="C181" s="22"/>
      <x:c r="D181" s="22"/>
      <x:c r="E181" s="22"/>
      <x:c r="F181" s="22"/>
      <x:c r="G181" s="23"/>
      <x:c r="H181" s="26"/>
      <x:c r="I181" s="23"/>
      <x:c r="J181" s="25" t="str">
        <x:f>IF(LEN(A181&amp;"")=0,IF(COUNTA(A181,B181,C181,D181,E181,F181,G181,H181,I181)=0,"","Enter Review ID"),IF(COUNTIFS('Report Scope'!$A$118:$A$217,A181)&lt;&gt;1,"Duplicate review decision",IF(COUNTIFS('Report Scope'!$A$8:$A$107,A181)&lt;&gt;1,"Missing or duplicate evidence",IF(INDEX('Report Scope'!$K$8:$K$107,MATCH(A181,'Report Scope'!$A$8:$A$107,0))&lt;&gt;"Linked","Evidence incomplete or stale",IF(OR(LEN(B181&amp;"")=0,LEN(C181&amp;"")=0,LEN(D181&amp;"")=0,LEN(E181&amp;"")=0,LEN(F181&amp;"")=0,LEN(G181&amp;"")=0,LEN(H181&amp;"")=0,LEN(I181&amp;"")=0),"Complete suitability review",IF(OR(C181&lt;&gt;"Confirmed",D181&lt;&gt;"Confirmed",E181&lt;&gt;"Confirmed",F181&lt;&gt;"Suitable for stated scope"),"Hold for technical review",IF(OR(NOT(ISNUMBER(H181)),H181&lt;=0),"Enter valid review date","Review recorded")))))))</x:f>
      </x:c>
      <x:c r="K181" s="1"/>
    </x:row>
    <x:row r="182" ht="28" customHeight="1">
      <x:c r="A182" s="23"/>
      <x:c r="B182" s="23"/>
      <x:c r="C182" s="22"/>
      <x:c r="D182" s="22"/>
      <x:c r="E182" s="22"/>
      <x:c r="F182" s="22"/>
      <x:c r="G182" s="23"/>
      <x:c r="H182" s="26"/>
      <x:c r="I182" s="23"/>
      <x:c r="J182" s="25" t="str">
        <x:f>IF(LEN(A182&amp;"")=0,IF(COUNTA(A182,B182,C182,D182,E182,F182,G182,H182,I182)=0,"","Enter Review ID"),IF(COUNTIFS('Report Scope'!$A$118:$A$217,A182)&lt;&gt;1,"Duplicate review decision",IF(COUNTIFS('Report Scope'!$A$8:$A$107,A182)&lt;&gt;1,"Missing or duplicate evidence",IF(INDEX('Report Scope'!$K$8:$K$107,MATCH(A182,'Report Scope'!$A$8:$A$107,0))&lt;&gt;"Linked","Evidence incomplete or stale",IF(OR(LEN(B182&amp;"")=0,LEN(C182&amp;"")=0,LEN(D182&amp;"")=0,LEN(E182&amp;"")=0,LEN(F182&amp;"")=0,LEN(G182&amp;"")=0,LEN(H182&amp;"")=0,LEN(I182&amp;"")=0),"Complete suitability review",IF(OR(C182&lt;&gt;"Confirmed",D182&lt;&gt;"Confirmed",E182&lt;&gt;"Confirmed",F182&lt;&gt;"Suitable for stated scope"),"Hold for technical review",IF(OR(NOT(ISNUMBER(H182)),H182&lt;=0),"Enter valid review date","Review recorded")))))))</x:f>
      </x:c>
      <x:c r="K182" s="1"/>
    </x:row>
    <x:row r="183" ht="28" customHeight="1">
      <x:c r="A183" s="23"/>
      <x:c r="B183" s="23"/>
      <x:c r="C183" s="22"/>
      <x:c r="D183" s="22"/>
      <x:c r="E183" s="22"/>
      <x:c r="F183" s="22"/>
      <x:c r="G183" s="23"/>
      <x:c r="H183" s="26"/>
      <x:c r="I183" s="23"/>
      <x:c r="J183" s="25" t="str">
        <x:f>IF(LEN(A183&amp;"")=0,IF(COUNTA(A183,B183,C183,D183,E183,F183,G183,H183,I183)=0,"","Enter Review ID"),IF(COUNTIFS('Report Scope'!$A$118:$A$217,A183)&lt;&gt;1,"Duplicate review decision",IF(COUNTIFS('Report Scope'!$A$8:$A$107,A183)&lt;&gt;1,"Missing or duplicate evidence",IF(INDEX('Report Scope'!$K$8:$K$107,MATCH(A183,'Report Scope'!$A$8:$A$107,0))&lt;&gt;"Linked","Evidence incomplete or stale",IF(OR(LEN(B183&amp;"")=0,LEN(C183&amp;"")=0,LEN(D183&amp;"")=0,LEN(E183&amp;"")=0,LEN(F183&amp;"")=0,LEN(G183&amp;"")=0,LEN(H183&amp;"")=0,LEN(I183&amp;"")=0),"Complete suitability review",IF(OR(C183&lt;&gt;"Confirmed",D183&lt;&gt;"Confirmed",E183&lt;&gt;"Confirmed",F183&lt;&gt;"Suitable for stated scope"),"Hold for technical review",IF(OR(NOT(ISNUMBER(H183)),H183&lt;=0),"Enter valid review date","Review recorded")))))))</x:f>
      </x:c>
      <x:c r="K183" s="1"/>
    </x:row>
    <x:row r="184" ht="28" customHeight="1">
      <x:c r="A184" s="23"/>
      <x:c r="B184" s="23"/>
      <x:c r="C184" s="22"/>
      <x:c r="D184" s="22"/>
      <x:c r="E184" s="22"/>
      <x:c r="F184" s="22"/>
      <x:c r="G184" s="23"/>
      <x:c r="H184" s="26"/>
      <x:c r="I184" s="23"/>
      <x:c r="J184" s="25" t="str">
        <x:f>IF(LEN(A184&amp;"")=0,IF(COUNTA(A184,B184,C184,D184,E184,F184,G184,H184,I184)=0,"","Enter Review ID"),IF(COUNTIFS('Report Scope'!$A$118:$A$217,A184)&lt;&gt;1,"Duplicate review decision",IF(COUNTIFS('Report Scope'!$A$8:$A$107,A184)&lt;&gt;1,"Missing or duplicate evidence",IF(INDEX('Report Scope'!$K$8:$K$107,MATCH(A184,'Report Scope'!$A$8:$A$107,0))&lt;&gt;"Linked","Evidence incomplete or stale",IF(OR(LEN(B184&amp;"")=0,LEN(C184&amp;"")=0,LEN(D184&amp;"")=0,LEN(E184&amp;"")=0,LEN(F184&amp;"")=0,LEN(G184&amp;"")=0,LEN(H184&amp;"")=0,LEN(I184&amp;"")=0),"Complete suitability review",IF(OR(C184&lt;&gt;"Confirmed",D184&lt;&gt;"Confirmed",E184&lt;&gt;"Confirmed",F184&lt;&gt;"Suitable for stated scope"),"Hold for technical review",IF(OR(NOT(ISNUMBER(H184)),H184&lt;=0),"Enter valid review date","Review recorded")))))))</x:f>
      </x:c>
      <x:c r="K184" s="1"/>
    </x:row>
    <x:row r="185" ht="28" customHeight="1">
      <x:c r="A185" s="23"/>
      <x:c r="B185" s="23"/>
      <x:c r="C185" s="22"/>
      <x:c r="D185" s="22"/>
      <x:c r="E185" s="22"/>
      <x:c r="F185" s="22"/>
      <x:c r="G185" s="23"/>
      <x:c r="H185" s="26"/>
      <x:c r="I185" s="23"/>
      <x:c r="J185" s="25" t="str">
        <x:f>IF(LEN(A185&amp;"")=0,IF(COUNTA(A185,B185,C185,D185,E185,F185,G185,H185,I185)=0,"","Enter Review ID"),IF(COUNTIFS('Report Scope'!$A$118:$A$217,A185)&lt;&gt;1,"Duplicate review decision",IF(COUNTIFS('Report Scope'!$A$8:$A$107,A185)&lt;&gt;1,"Missing or duplicate evidence",IF(INDEX('Report Scope'!$K$8:$K$107,MATCH(A185,'Report Scope'!$A$8:$A$107,0))&lt;&gt;"Linked","Evidence incomplete or stale",IF(OR(LEN(B185&amp;"")=0,LEN(C185&amp;"")=0,LEN(D185&amp;"")=0,LEN(E185&amp;"")=0,LEN(F185&amp;"")=0,LEN(G185&amp;"")=0,LEN(H185&amp;"")=0,LEN(I185&amp;"")=0),"Complete suitability review",IF(OR(C185&lt;&gt;"Confirmed",D185&lt;&gt;"Confirmed",E185&lt;&gt;"Confirmed",F185&lt;&gt;"Suitable for stated scope"),"Hold for technical review",IF(OR(NOT(ISNUMBER(H185)),H185&lt;=0),"Enter valid review date","Review recorded")))))))</x:f>
      </x:c>
      <x:c r="K185" s="1"/>
    </x:row>
    <x:row r="186" ht="28" customHeight="1">
      <x:c r="A186" s="23"/>
      <x:c r="B186" s="23"/>
      <x:c r="C186" s="22"/>
      <x:c r="D186" s="22"/>
      <x:c r="E186" s="22"/>
      <x:c r="F186" s="22"/>
      <x:c r="G186" s="23"/>
      <x:c r="H186" s="26"/>
      <x:c r="I186" s="23"/>
      <x:c r="J186" s="25" t="str">
        <x:f>IF(LEN(A186&amp;"")=0,IF(COUNTA(A186,B186,C186,D186,E186,F186,G186,H186,I186)=0,"","Enter Review ID"),IF(COUNTIFS('Report Scope'!$A$118:$A$217,A186)&lt;&gt;1,"Duplicate review decision",IF(COUNTIFS('Report Scope'!$A$8:$A$107,A186)&lt;&gt;1,"Missing or duplicate evidence",IF(INDEX('Report Scope'!$K$8:$K$107,MATCH(A186,'Report Scope'!$A$8:$A$107,0))&lt;&gt;"Linked","Evidence incomplete or stale",IF(OR(LEN(B186&amp;"")=0,LEN(C186&amp;"")=0,LEN(D186&amp;"")=0,LEN(E186&amp;"")=0,LEN(F186&amp;"")=0,LEN(G186&amp;"")=0,LEN(H186&amp;"")=0,LEN(I186&amp;"")=0),"Complete suitability review",IF(OR(C186&lt;&gt;"Confirmed",D186&lt;&gt;"Confirmed",E186&lt;&gt;"Confirmed",F186&lt;&gt;"Suitable for stated scope"),"Hold for technical review",IF(OR(NOT(ISNUMBER(H186)),H186&lt;=0),"Enter valid review date","Review recorded")))))))</x:f>
      </x:c>
      <x:c r="K186" s="1"/>
    </x:row>
    <x:row r="187" ht="28" customHeight="1">
      <x:c r="A187" s="23"/>
      <x:c r="B187" s="23"/>
      <x:c r="C187" s="22"/>
      <x:c r="D187" s="22"/>
      <x:c r="E187" s="22"/>
      <x:c r="F187" s="22"/>
      <x:c r="G187" s="23"/>
      <x:c r="H187" s="26"/>
      <x:c r="I187" s="23"/>
      <x:c r="J187" s="25" t="str">
        <x:f>IF(LEN(A187&amp;"")=0,IF(COUNTA(A187,B187,C187,D187,E187,F187,G187,H187,I187)=0,"","Enter Review ID"),IF(COUNTIFS('Report Scope'!$A$118:$A$217,A187)&lt;&gt;1,"Duplicate review decision",IF(COUNTIFS('Report Scope'!$A$8:$A$107,A187)&lt;&gt;1,"Missing or duplicate evidence",IF(INDEX('Report Scope'!$K$8:$K$107,MATCH(A187,'Report Scope'!$A$8:$A$107,0))&lt;&gt;"Linked","Evidence incomplete or stale",IF(OR(LEN(B187&amp;"")=0,LEN(C187&amp;"")=0,LEN(D187&amp;"")=0,LEN(E187&amp;"")=0,LEN(F187&amp;"")=0,LEN(G187&amp;"")=0,LEN(H187&amp;"")=0,LEN(I187&amp;"")=0),"Complete suitability review",IF(OR(C187&lt;&gt;"Confirmed",D187&lt;&gt;"Confirmed",E187&lt;&gt;"Confirmed",F187&lt;&gt;"Suitable for stated scope"),"Hold for technical review",IF(OR(NOT(ISNUMBER(H187)),H187&lt;=0),"Enter valid review date","Review recorded")))))))</x:f>
      </x:c>
      <x:c r="K187" s="1"/>
    </x:row>
    <x:row r="188" ht="28" customHeight="1">
      <x:c r="A188" s="23"/>
      <x:c r="B188" s="23"/>
      <x:c r="C188" s="22"/>
      <x:c r="D188" s="22"/>
      <x:c r="E188" s="22"/>
      <x:c r="F188" s="22"/>
      <x:c r="G188" s="23"/>
      <x:c r="H188" s="26"/>
      <x:c r="I188" s="23"/>
      <x:c r="J188" s="25" t="str">
        <x:f>IF(LEN(A188&amp;"")=0,IF(COUNTA(A188,B188,C188,D188,E188,F188,G188,H188,I188)=0,"","Enter Review ID"),IF(COUNTIFS('Report Scope'!$A$118:$A$217,A188)&lt;&gt;1,"Duplicate review decision",IF(COUNTIFS('Report Scope'!$A$8:$A$107,A188)&lt;&gt;1,"Missing or duplicate evidence",IF(INDEX('Report Scope'!$K$8:$K$107,MATCH(A188,'Report Scope'!$A$8:$A$107,0))&lt;&gt;"Linked","Evidence incomplete or stale",IF(OR(LEN(B188&amp;"")=0,LEN(C188&amp;"")=0,LEN(D188&amp;"")=0,LEN(E188&amp;"")=0,LEN(F188&amp;"")=0,LEN(G188&amp;"")=0,LEN(H188&amp;"")=0,LEN(I188&amp;"")=0),"Complete suitability review",IF(OR(C188&lt;&gt;"Confirmed",D188&lt;&gt;"Confirmed",E188&lt;&gt;"Confirmed",F188&lt;&gt;"Suitable for stated scope"),"Hold for technical review",IF(OR(NOT(ISNUMBER(H188)),H188&lt;=0),"Enter valid review date","Review recorded")))))))</x:f>
      </x:c>
      <x:c r="K188" s="1"/>
    </x:row>
    <x:row r="189" ht="28" customHeight="1">
      <x:c r="A189" s="23"/>
      <x:c r="B189" s="23"/>
      <x:c r="C189" s="22"/>
      <x:c r="D189" s="22"/>
      <x:c r="E189" s="22"/>
      <x:c r="F189" s="22"/>
      <x:c r="G189" s="23"/>
      <x:c r="H189" s="26"/>
      <x:c r="I189" s="23"/>
      <x:c r="J189" s="25" t="str">
        <x:f>IF(LEN(A189&amp;"")=0,IF(COUNTA(A189,B189,C189,D189,E189,F189,G189,H189,I189)=0,"","Enter Review ID"),IF(COUNTIFS('Report Scope'!$A$118:$A$217,A189)&lt;&gt;1,"Duplicate review decision",IF(COUNTIFS('Report Scope'!$A$8:$A$107,A189)&lt;&gt;1,"Missing or duplicate evidence",IF(INDEX('Report Scope'!$K$8:$K$107,MATCH(A189,'Report Scope'!$A$8:$A$107,0))&lt;&gt;"Linked","Evidence incomplete or stale",IF(OR(LEN(B189&amp;"")=0,LEN(C189&amp;"")=0,LEN(D189&amp;"")=0,LEN(E189&amp;"")=0,LEN(F189&amp;"")=0,LEN(G189&amp;"")=0,LEN(H189&amp;"")=0,LEN(I189&amp;"")=0),"Complete suitability review",IF(OR(C189&lt;&gt;"Confirmed",D189&lt;&gt;"Confirmed",E189&lt;&gt;"Confirmed",F189&lt;&gt;"Suitable for stated scope"),"Hold for technical review",IF(OR(NOT(ISNUMBER(H189)),H189&lt;=0),"Enter valid review date","Review recorded")))))))</x:f>
      </x:c>
      <x:c r="K189" s="1"/>
    </x:row>
    <x:row r="190" ht="28" customHeight="1">
      <x:c r="A190" s="23"/>
      <x:c r="B190" s="23"/>
      <x:c r="C190" s="22"/>
      <x:c r="D190" s="22"/>
      <x:c r="E190" s="22"/>
      <x:c r="F190" s="22"/>
      <x:c r="G190" s="23"/>
      <x:c r="H190" s="26"/>
      <x:c r="I190" s="23"/>
      <x:c r="J190" s="25" t="str">
        <x:f>IF(LEN(A190&amp;"")=0,IF(COUNTA(A190,B190,C190,D190,E190,F190,G190,H190,I190)=0,"","Enter Review ID"),IF(COUNTIFS('Report Scope'!$A$118:$A$217,A190)&lt;&gt;1,"Duplicate review decision",IF(COUNTIFS('Report Scope'!$A$8:$A$107,A190)&lt;&gt;1,"Missing or duplicate evidence",IF(INDEX('Report Scope'!$K$8:$K$107,MATCH(A190,'Report Scope'!$A$8:$A$107,0))&lt;&gt;"Linked","Evidence incomplete or stale",IF(OR(LEN(B190&amp;"")=0,LEN(C190&amp;"")=0,LEN(D190&amp;"")=0,LEN(E190&amp;"")=0,LEN(F190&amp;"")=0,LEN(G190&amp;"")=0,LEN(H190&amp;"")=0,LEN(I190&amp;"")=0),"Complete suitability review",IF(OR(C190&lt;&gt;"Confirmed",D190&lt;&gt;"Confirmed",E190&lt;&gt;"Confirmed",F190&lt;&gt;"Suitable for stated scope"),"Hold for technical review",IF(OR(NOT(ISNUMBER(H190)),H190&lt;=0),"Enter valid review date","Review recorded")))))))</x:f>
      </x:c>
      <x:c r="K190" s="1"/>
    </x:row>
    <x:row r="191" ht="28" customHeight="1">
      <x:c r="A191" s="23"/>
      <x:c r="B191" s="23"/>
      <x:c r="C191" s="22"/>
      <x:c r="D191" s="22"/>
      <x:c r="E191" s="22"/>
      <x:c r="F191" s="22"/>
      <x:c r="G191" s="23"/>
      <x:c r="H191" s="26"/>
      <x:c r="I191" s="23"/>
      <x:c r="J191" s="25" t="str">
        <x:f>IF(LEN(A191&amp;"")=0,IF(COUNTA(A191,B191,C191,D191,E191,F191,G191,H191,I191)=0,"","Enter Review ID"),IF(COUNTIFS('Report Scope'!$A$118:$A$217,A191)&lt;&gt;1,"Duplicate review decision",IF(COUNTIFS('Report Scope'!$A$8:$A$107,A191)&lt;&gt;1,"Missing or duplicate evidence",IF(INDEX('Report Scope'!$K$8:$K$107,MATCH(A191,'Report Scope'!$A$8:$A$107,0))&lt;&gt;"Linked","Evidence incomplete or stale",IF(OR(LEN(B191&amp;"")=0,LEN(C191&amp;"")=0,LEN(D191&amp;"")=0,LEN(E191&amp;"")=0,LEN(F191&amp;"")=0,LEN(G191&amp;"")=0,LEN(H191&amp;"")=0,LEN(I191&amp;"")=0),"Complete suitability review",IF(OR(C191&lt;&gt;"Confirmed",D191&lt;&gt;"Confirmed",E191&lt;&gt;"Confirmed",F191&lt;&gt;"Suitable for stated scope"),"Hold for technical review",IF(OR(NOT(ISNUMBER(H191)),H191&lt;=0),"Enter valid review date","Review recorded")))))))</x:f>
      </x:c>
      <x:c r="K191" s="1"/>
    </x:row>
    <x:row r="192" ht="28" customHeight="1">
      <x:c r="A192" s="23"/>
      <x:c r="B192" s="23"/>
      <x:c r="C192" s="22"/>
      <x:c r="D192" s="22"/>
      <x:c r="E192" s="22"/>
      <x:c r="F192" s="22"/>
      <x:c r="G192" s="23"/>
      <x:c r="H192" s="26"/>
      <x:c r="I192" s="23"/>
      <x:c r="J192" s="25" t="str">
        <x:f>IF(LEN(A192&amp;"")=0,IF(COUNTA(A192,B192,C192,D192,E192,F192,G192,H192,I192)=0,"","Enter Review ID"),IF(COUNTIFS('Report Scope'!$A$118:$A$217,A192)&lt;&gt;1,"Duplicate review decision",IF(COUNTIFS('Report Scope'!$A$8:$A$107,A192)&lt;&gt;1,"Missing or duplicate evidence",IF(INDEX('Report Scope'!$K$8:$K$107,MATCH(A192,'Report Scope'!$A$8:$A$107,0))&lt;&gt;"Linked","Evidence incomplete or stale",IF(OR(LEN(B192&amp;"")=0,LEN(C192&amp;"")=0,LEN(D192&amp;"")=0,LEN(E192&amp;"")=0,LEN(F192&amp;"")=0,LEN(G192&amp;"")=0,LEN(H192&amp;"")=0,LEN(I192&amp;"")=0),"Complete suitability review",IF(OR(C192&lt;&gt;"Confirmed",D192&lt;&gt;"Confirmed",E192&lt;&gt;"Confirmed",F192&lt;&gt;"Suitable for stated scope"),"Hold for technical review",IF(OR(NOT(ISNUMBER(H192)),H192&lt;=0),"Enter valid review date","Review recorded")))))))</x:f>
      </x:c>
      <x:c r="K192" s="1"/>
    </x:row>
    <x:row r="193" ht="28" customHeight="1">
      <x:c r="A193" s="23"/>
      <x:c r="B193" s="23"/>
      <x:c r="C193" s="22"/>
      <x:c r="D193" s="22"/>
      <x:c r="E193" s="22"/>
      <x:c r="F193" s="22"/>
      <x:c r="G193" s="23"/>
      <x:c r="H193" s="26"/>
      <x:c r="I193" s="23"/>
      <x:c r="J193" s="25" t="str">
        <x:f>IF(LEN(A193&amp;"")=0,IF(COUNTA(A193,B193,C193,D193,E193,F193,G193,H193,I193)=0,"","Enter Review ID"),IF(COUNTIFS('Report Scope'!$A$118:$A$217,A193)&lt;&gt;1,"Duplicate review decision",IF(COUNTIFS('Report Scope'!$A$8:$A$107,A193)&lt;&gt;1,"Missing or duplicate evidence",IF(INDEX('Report Scope'!$K$8:$K$107,MATCH(A193,'Report Scope'!$A$8:$A$107,0))&lt;&gt;"Linked","Evidence incomplete or stale",IF(OR(LEN(B193&amp;"")=0,LEN(C193&amp;"")=0,LEN(D193&amp;"")=0,LEN(E193&amp;"")=0,LEN(F193&amp;"")=0,LEN(G193&amp;"")=0,LEN(H193&amp;"")=0,LEN(I193&amp;"")=0),"Complete suitability review",IF(OR(C193&lt;&gt;"Confirmed",D193&lt;&gt;"Confirmed",E193&lt;&gt;"Confirmed",F193&lt;&gt;"Suitable for stated scope"),"Hold for technical review",IF(OR(NOT(ISNUMBER(H193)),H193&lt;=0),"Enter valid review date","Review recorded")))))))</x:f>
      </x:c>
      <x:c r="K193" s="1"/>
    </x:row>
    <x:row r="194" ht="28" customHeight="1">
      <x:c r="A194" s="23"/>
      <x:c r="B194" s="23"/>
      <x:c r="C194" s="22"/>
      <x:c r="D194" s="22"/>
      <x:c r="E194" s="22"/>
      <x:c r="F194" s="22"/>
      <x:c r="G194" s="23"/>
      <x:c r="H194" s="26"/>
      <x:c r="I194" s="23"/>
      <x:c r="J194" s="25" t="str">
        <x:f>IF(LEN(A194&amp;"")=0,IF(COUNTA(A194,B194,C194,D194,E194,F194,G194,H194,I194)=0,"","Enter Review ID"),IF(COUNTIFS('Report Scope'!$A$118:$A$217,A194)&lt;&gt;1,"Duplicate review decision",IF(COUNTIFS('Report Scope'!$A$8:$A$107,A194)&lt;&gt;1,"Missing or duplicate evidence",IF(INDEX('Report Scope'!$K$8:$K$107,MATCH(A194,'Report Scope'!$A$8:$A$107,0))&lt;&gt;"Linked","Evidence incomplete or stale",IF(OR(LEN(B194&amp;"")=0,LEN(C194&amp;"")=0,LEN(D194&amp;"")=0,LEN(E194&amp;"")=0,LEN(F194&amp;"")=0,LEN(G194&amp;"")=0,LEN(H194&amp;"")=0,LEN(I194&amp;"")=0),"Complete suitability review",IF(OR(C194&lt;&gt;"Confirmed",D194&lt;&gt;"Confirmed",E194&lt;&gt;"Confirmed",F194&lt;&gt;"Suitable for stated scope"),"Hold for technical review",IF(OR(NOT(ISNUMBER(H194)),H194&lt;=0),"Enter valid review date","Review recorded")))))))</x:f>
      </x:c>
      <x:c r="K194" s="1"/>
    </x:row>
    <x:row r="195" ht="28" customHeight="1">
      <x:c r="A195" s="23"/>
      <x:c r="B195" s="23"/>
      <x:c r="C195" s="22"/>
      <x:c r="D195" s="22"/>
      <x:c r="E195" s="22"/>
      <x:c r="F195" s="22"/>
      <x:c r="G195" s="23"/>
      <x:c r="H195" s="26"/>
      <x:c r="I195" s="23"/>
      <x:c r="J195" s="25" t="str">
        <x:f>IF(LEN(A195&amp;"")=0,IF(COUNTA(A195,B195,C195,D195,E195,F195,G195,H195,I195)=0,"","Enter Review ID"),IF(COUNTIFS('Report Scope'!$A$118:$A$217,A195)&lt;&gt;1,"Duplicate review decision",IF(COUNTIFS('Report Scope'!$A$8:$A$107,A195)&lt;&gt;1,"Missing or duplicate evidence",IF(INDEX('Report Scope'!$K$8:$K$107,MATCH(A195,'Report Scope'!$A$8:$A$107,0))&lt;&gt;"Linked","Evidence incomplete or stale",IF(OR(LEN(B195&amp;"")=0,LEN(C195&amp;"")=0,LEN(D195&amp;"")=0,LEN(E195&amp;"")=0,LEN(F195&amp;"")=0,LEN(G195&amp;"")=0,LEN(H195&amp;"")=0,LEN(I195&amp;"")=0),"Complete suitability review",IF(OR(C195&lt;&gt;"Confirmed",D195&lt;&gt;"Confirmed",E195&lt;&gt;"Confirmed",F195&lt;&gt;"Suitable for stated scope"),"Hold for technical review",IF(OR(NOT(ISNUMBER(H195)),H195&lt;=0),"Enter valid review date","Review recorded")))))))</x:f>
      </x:c>
      <x:c r="K195" s="1"/>
    </x:row>
    <x:row r="196" ht="28" customHeight="1">
      <x:c r="A196" s="23"/>
      <x:c r="B196" s="23"/>
      <x:c r="C196" s="22"/>
      <x:c r="D196" s="22"/>
      <x:c r="E196" s="22"/>
      <x:c r="F196" s="22"/>
      <x:c r="G196" s="23"/>
      <x:c r="H196" s="26"/>
      <x:c r="I196" s="23"/>
      <x:c r="J196" s="25" t="str">
        <x:f>IF(LEN(A196&amp;"")=0,IF(COUNTA(A196,B196,C196,D196,E196,F196,G196,H196,I196)=0,"","Enter Review ID"),IF(COUNTIFS('Report Scope'!$A$118:$A$217,A196)&lt;&gt;1,"Duplicate review decision",IF(COUNTIFS('Report Scope'!$A$8:$A$107,A196)&lt;&gt;1,"Missing or duplicate evidence",IF(INDEX('Report Scope'!$K$8:$K$107,MATCH(A196,'Report Scope'!$A$8:$A$107,0))&lt;&gt;"Linked","Evidence incomplete or stale",IF(OR(LEN(B196&amp;"")=0,LEN(C196&amp;"")=0,LEN(D196&amp;"")=0,LEN(E196&amp;"")=0,LEN(F196&amp;"")=0,LEN(G196&amp;"")=0,LEN(H196&amp;"")=0,LEN(I196&amp;"")=0),"Complete suitability review",IF(OR(C196&lt;&gt;"Confirmed",D196&lt;&gt;"Confirmed",E196&lt;&gt;"Confirmed",F196&lt;&gt;"Suitable for stated scope"),"Hold for technical review",IF(OR(NOT(ISNUMBER(H196)),H196&lt;=0),"Enter valid review date","Review recorded")))))))</x:f>
      </x:c>
      <x:c r="K196" s="1"/>
    </x:row>
    <x:row r="197" ht="28" customHeight="1">
      <x:c r="A197" s="23"/>
      <x:c r="B197" s="23"/>
      <x:c r="C197" s="22"/>
      <x:c r="D197" s="22"/>
      <x:c r="E197" s="22"/>
      <x:c r="F197" s="22"/>
      <x:c r="G197" s="23"/>
      <x:c r="H197" s="26"/>
      <x:c r="I197" s="23"/>
      <x:c r="J197" s="25" t="str">
        <x:f>IF(LEN(A197&amp;"")=0,IF(COUNTA(A197,B197,C197,D197,E197,F197,G197,H197,I197)=0,"","Enter Review ID"),IF(COUNTIFS('Report Scope'!$A$118:$A$217,A197)&lt;&gt;1,"Duplicate review decision",IF(COUNTIFS('Report Scope'!$A$8:$A$107,A197)&lt;&gt;1,"Missing or duplicate evidence",IF(INDEX('Report Scope'!$K$8:$K$107,MATCH(A197,'Report Scope'!$A$8:$A$107,0))&lt;&gt;"Linked","Evidence incomplete or stale",IF(OR(LEN(B197&amp;"")=0,LEN(C197&amp;"")=0,LEN(D197&amp;"")=0,LEN(E197&amp;"")=0,LEN(F197&amp;"")=0,LEN(G197&amp;"")=0,LEN(H197&amp;"")=0,LEN(I197&amp;"")=0),"Complete suitability review",IF(OR(C197&lt;&gt;"Confirmed",D197&lt;&gt;"Confirmed",E197&lt;&gt;"Confirmed",F197&lt;&gt;"Suitable for stated scope"),"Hold for technical review",IF(OR(NOT(ISNUMBER(H197)),H197&lt;=0),"Enter valid review date","Review recorded")))))))</x:f>
      </x:c>
      <x:c r="K197" s="1"/>
    </x:row>
    <x:row r="198" ht="28" customHeight="1">
      <x:c r="A198" s="23"/>
      <x:c r="B198" s="23"/>
      <x:c r="C198" s="22"/>
      <x:c r="D198" s="22"/>
      <x:c r="E198" s="22"/>
      <x:c r="F198" s="22"/>
      <x:c r="G198" s="23"/>
      <x:c r="H198" s="26"/>
      <x:c r="I198" s="23"/>
      <x:c r="J198" s="25" t="str">
        <x:f>IF(LEN(A198&amp;"")=0,IF(COUNTA(A198,B198,C198,D198,E198,F198,G198,H198,I198)=0,"","Enter Review ID"),IF(COUNTIFS('Report Scope'!$A$118:$A$217,A198)&lt;&gt;1,"Duplicate review decision",IF(COUNTIFS('Report Scope'!$A$8:$A$107,A198)&lt;&gt;1,"Missing or duplicate evidence",IF(INDEX('Report Scope'!$K$8:$K$107,MATCH(A198,'Report Scope'!$A$8:$A$107,0))&lt;&gt;"Linked","Evidence incomplete or stale",IF(OR(LEN(B198&amp;"")=0,LEN(C198&amp;"")=0,LEN(D198&amp;"")=0,LEN(E198&amp;"")=0,LEN(F198&amp;"")=0,LEN(G198&amp;"")=0,LEN(H198&amp;"")=0,LEN(I198&amp;"")=0),"Complete suitability review",IF(OR(C198&lt;&gt;"Confirmed",D198&lt;&gt;"Confirmed",E198&lt;&gt;"Confirmed",F198&lt;&gt;"Suitable for stated scope"),"Hold for technical review",IF(OR(NOT(ISNUMBER(H198)),H198&lt;=0),"Enter valid review date","Review recorded")))))))</x:f>
      </x:c>
      <x:c r="K198" s="1"/>
    </x:row>
    <x:row r="199" ht="28" customHeight="1">
      <x:c r="A199" s="23"/>
      <x:c r="B199" s="23"/>
      <x:c r="C199" s="22"/>
      <x:c r="D199" s="22"/>
      <x:c r="E199" s="22"/>
      <x:c r="F199" s="22"/>
      <x:c r="G199" s="23"/>
      <x:c r="H199" s="26"/>
      <x:c r="I199" s="23"/>
      <x:c r="J199" s="25" t="str">
        <x:f>IF(LEN(A199&amp;"")=0,IF(COUNTA(A199,B199,C199,D199,E199,F199,G199,H199,I199)=0,"","Enter Review ID"),IF(COUNTIFS('Report Scope'!$A$118:$A$217,A199)&lt;&gt;1,"Duplicate review decision",IF(COUNTIFS('Report Scope'!$A$8:$A$107,A199)&lt;&gt;1,"Missing or duplicate evidence",IF(INDEX('Report Scope'!$K$8:$K$107,MATCH(A199,'Report Scope'!$A$8:$A$107,0))&lt;&gt;"Linked","Evidence incomplete or stale",IF(OR(LEN(B199&amp;"")=0,LEN(C199&amp;"")=0,LEN(D199&amp;"")=0,LEN(E199&amp;"")=0,LEN(F199&amp;"")=0,LEN(G199&amp;"")=0,LEN(H199&amp;"")=0,LEN(I199&amp;"")=0),"Complete suitability review",IF(OR(C199&lt;&gt;"Confirmed",D199&lt;&gt;"Confirmed",E199&lt;&gt;"Confirmed",F199&lt;&gt;"Suitable for stated scope"),"Hold for technical review",IF(OR(NOT(ISNUMBER(H199)),H199&lt;=0),"Enter valid review date","Review recorded")))))))</x:f>
      </x:c>
      <x:c r="K199" s="1"/>
    </x:row>
    <x:row r="200" ht="28" customHeight="1">
      <x:c r="A200" s="23"/>
      <x:c r="B200" s="23"/>
      <x:c r="C200" s="22"/>
      <x:c r="D200" s="22"/>
      <x:c r="E200" s="22"/>
      <x:c r="F200" s="22"/>
      <x:c r="G200" s="23"/>
      <x:c r="H200" s="26"/>
      <x:c r="I200" s="23"/>
      <x:c r="J200" s="25" t="str">
        <x:f>IF(LEN(A200&amp;"")=0,IF(COUNTA(A200,B200,C200,D200,E200,F200,G200,H200,I200)=0,"","Enter Review ID"),IF(COUNTIFS('Report Scope'!$A$118:$A$217,A200)&lt;&gt;1,"Duplicate review decision",IF(COUNTIFS('Report Scope'!$A$8:$A$107,A200)&lt;&gt;1,"Missing or duplicate evidence",IF(INDEX('Report Scope'!$K$8:$K$107,MATCH(A200,'Report Scope'!$A$8:$A$107,0))&lt;&gt;"Linked","Evidence incomplete or stale",IF(OR(LEN(B200&amp;"")=0,LEN(C200&amp;"")=0,LEN(D200&amp;"")=0,LEN(E200&amp;"")=0,LEN(F200&amp;"")=0,LEN(G200&amp;"")=0,LEN(H200&amp;"")=0,LEN(I200&amp;"")=0),"Complete suitability review",IF(OR(C200&lt;&gt;"Confirmed",D200&lt;&gt;"Confirmed",E200&lt;&gt;"Confirmed",F200&lt;&gt;"Suitable for stated scope"),"Hold for technical review",IF(OR(NOT(ISNUMBER(H200)),H200&lt;=0),"Enter valid review date","Review recorded")))))))</x:f>
      </x:c>
      <x:c r="K200" s="1"/>
    </x:row>
    <x:row r="201" ht="28" customHeight="1">
      <x:c r="A201" s="23"/>
      <x:c r="B201" s="23"/>
      <x:c r="C201" s="22"/>
      <x:c r="D201" s="22"/>
      <x:c r="E201" s="22"/>
      <x:c r="F201" s="22"/>
      <x:c r="G201" s="23"/>
      <x:c r="H201" s="26"/>
      <x:c r="I201" s="23"/>
      <x:c r="J201" s="25" t="str">
        <x:f>IF(LEN(A201&amp;"")=0,IF(COUNTA(A201,B201,C201,D201,E201,F201,G201,H201,I201)=0,"","Enter Review ID"),IF(COUNTIFS('Report Scope'!$A$118:$A$217,A201)&lt;&gt;1,"Duplicate review decision",IF(COUNTIFS('Report Scope'!$A$8:$A$107,A201)&lt;&gt;1,"Missing or duplicate evidence",IF(INDEX('Report Scope'!$K$8:$K$107,MATCH(A201,'Report Scope'!$A$8:$A$107,0))&lt;&gt;"Linked","Evidence incomplete or stale",IF(OR(LEN(B201&amp;"")=0,LEN(C201&amp;"")=0,LEN(D201&amp;"")=0,LEN(E201&amp;"")=0,LEN(F201&amp;"")=0,LEN(G201&amp;"")=0,LEN(H201&amp;"")=0,LEN(I201&amp;"")=0),"Complete suitability review",IF(OR(C201&lt;&gt;"Confirmed",D201&lt;&gt;"Confirmed",E201&lt;&gt;"Confirmed",F201&lt;&gt;"Suitable for stated scope"),"Hold for technical review",IF(OR(NOT(ISNUMBER(H201)),H201&lt;=0),"Enter valid review date","Review recorded")))))))</x:f>
      </x:c>
      <x:c r="K201" s="1"/>
    </x:row>
    <x:row r="202" ht="28" customHeight="1">
      <x:c r="A202" s="23"/>
      <x:c r="B202" s="23"/>
      <x:c r="C202" s="22"/>
      <x:c r="D202" s="22"/>
      <x:c r="E202" s="22"/>
      <x:c r="F202" s="22"/>
      <x:c r="G202" s="23"/>
      <x:c r="H202" s="26"/>
      <x:c r="I202" s="23"/>
      <x:c r="J202" s="25" t="str">
        <x:f>IF(LEN(A202&amp;"")=0,IF(COUNTA(A202,B202,C202,D202,E202,F202,G202,H202,I202)=0,"","Enter Review ID"),IF(COUNTIFS('Report Scope'!$A$118:$A$217,A202)&lt;&gt;1,"Duplicate review decision",IF(COUNTIFS('Report Scope'!$A$8:$A$107,A202)&lt;&gt;1,"Missing or duplicate evidence",IF(INDEX('Report Scope'!$K$8:$K$107,MATCH(A202,'Report Scope'!$A$8:$A$107,0))&lt;&gt;"Linked","Evidence incomplete or stale",IF(OR(LEN(B202&amp;"")=0,LEN(C202&amp;"")=0,LEN(D202&amp;"")=0,LEN(E202&amp;"")=0,LEN(F202&amp;"")=0,LEN(G202&amp;"")=0,LEN(H202&amp;"")=0,LEN(I202&amp;"")=0),"Complete suitability review",IF(OR(C202&lt;&gt;"Confirmed",D202&lt;&gt;"Confirmed",E202&lt;&gt;"Confirmed",F202&lt;&gt;"Suitable for stated scope"),"Hold for technical review",IF(OR(NOT(ISNUMBER(H202)),H202&lt;=0),"Enter valid review date","Review recorded")))))))</x:f>
      </x:c>
      <x:c r="K202" s="1"/>
    </x:row>
    <x:row r="203" ht="28" customHeight="1">
      <x:c r="A203" s="23"/>
      <x:c r="B203" s="23"/>
      <x:c r="C203" s="22"/>
      <x:c r="D203" s="22"/>
      <x:c r="E203" s="22"/>
      <x:c r="F203" s="22"/>
      <x:c r="G203" s="23"/>
      <x:c r="H203" s="26"/>
      <x:c r="I203" s="23"/>
      <x:c r="J203" s="25" t="str">
        <x:f>IF(LEN(A203&amp;"")=0,IF(COUNTA(A203,B203,C203,D203,E203,F203,G203,H203,I203)=0,"","Enter Review ID"),IF(COUNTIFS('Report Scope'!$A$118:$A$217,A203)&lt;&gt;1,"Duplicate review decision",IF(COUNTIFS('Report Scope'!$A$8:$A$107,A203)&lt;&gt;1,"Missing or duplicate evidence",IF(INDEX('Report Scope'!$K$8:$K$107,MATCH(A203,'Report Scope'!$A$8:$A$107,0))&lt;&gt;"Linked","Evidence incomplete or stale",IF(OR(LEN(B203&amp;"")=0,LEN(C203&amp;"")=0,LEN(D203&amp;"")=0,LEN(E203&amp;"")=0,LEN(F203&amp;"")=0,LEN(G203&amp;"")=0,LEN(H203&amp;"")=0,LEN(I203&amp;"")=0),"Complete suitability review",IF(OR(C203&lt;&gt;"Confirmed",D203&lt;&gt;"Confirmed",E203&lt;&gt;"Confirmed",F203&lt;&gt;"Suitable for stated scope"),"Hold for technical review",IF(OR(NOT(ISNUMBER(H203)),H203&lt;=0),"Enter valid review date","Review recorded")))))))</x:f>
      </x:c>
      <x:c r="K203" s="1"/>
    </x:row>
    <x:row r="204" ht="28" customHeight="1">
      <x:c r="A204" s="23"/>
      <x:c r="B204" s="23"/>
      <x:c r="C204" s="22"/>
      <x:c r="D204" s="22"/>
      <x:c r="E204" s="22"/>
      <x:c r="F204" s="22"/>
      <x:c r="G204" s="23"/>
      <x:c r="H204" s="26"/>
      <x:c r="I204" s="23"/>
      <x:c r="J204" s="25" t="str">
        <x:f>IF(LEN(A204&amp;"")=0,IF(COUNTA(A204,B204,C204,D204,E204,F204,G204,H204,I204)=0,"","Enter Review ID"),IF(COUNTIFS('Report Scope'!$A$118:$A$217,A204)&lt;&gt;1,"Duplicate review decision",IF(COUNTIFS('Report Scope'!$A$8:$A$107,A204)&lt;&gt;1,"Missing or duplicate evidence",IF(INDEX('Report Scope'!$K$8:$K$107,MATCH(A204,'Report Scope'!$A$8:$A$107,0))&lt;&gt;"Linked","Evidence incomplete or stale",IF(OR(LEN(B204&amp;"")=0,LEN(C204&amp;"")=0,LEN(D204&amp;"")=0,LEN(E204&amp;"")=0,LEN(F204&amp;"")=0,LEN(G204&amp;"")=0,LEN(H204&amp;"")=0,LEN(I204&amp;"")=0),"Complete suitability review",IF(OR(C204&lt;&gt;"Confirmed",D204&lt;&gt;"Confirmed",E204&lt;&gt;"Confirmed",F204&lt;&gt;"Suitable for stated scope"),"Hold for technical review",IF(OR(NOT(ISNUMBER(H204)),H204&lt;=0),"Enter valid review date","Review recorded")))))))</x:f>
      </x:c>
      <x:c r="K204" s="1"/>
    </x:row>
    <x:row r="205" ht="28" customHeight="1">
      <x:c r="A205" s="23"/>
      <x:c r="B205" s="23"/>
      <x:c r="C205" s="22"/>
      <x:c r="D205" s="22"/>
      <x:c r="E205" s="22"/>
      <x:c r="F205" s="22"/>
      <x:c r="G205" s="23"/>
      <x:c r="H205" s="26"/>
      <x:c r="I205" s="23"/>
      <x:c r="J205" s="25" t="str">
        <x:f>IF(LEN(A205&amp;"")=0,IF(COUNTA(A205,B205,C205,D205,E205,F205,G205,H205,I205)=0,"","Enter Review ID"),IF(COUNTIFS('Report Scope'!$A$118:$A$217,A205)&lt;&gt;1,"Duplicate review decision",IF(COUNTIFS('Report Scope'!$A$8:$A$107,A205)&lt;&gt;1,"Missing or duplicate evidence",IF(INDEX('Report Scope'!$K$8:$K$107,MATCH(A205,'Report Scope'!$A$8:$A$107,0))&lt;&gt;"Linked","Evidence incomplete or stale",IF(OR(LEN(B205&amp;"")=0,LEN(C205&amp;"")=0,LEN(D205&amp;"")=0,LEN(E205&amp;"")=0,LEN(F205&amp;"")=0,LEN(G205&amp;"")=0,LEN(H205&amp;"")=0,LEN(I205&amp;"")=0),"Complete suitability review",IF(OR(C205&lt;&gt;"Confirmed",D205&lt;&gt;"Confirmed",E205&lt;&gt;"Confirmed",F205&lt;&gt;"Suitable for stated scope"),"Hold for technical review",IF(OR(NOT(ISNUMBER(H205)),H205&lt;=0),"Enter valid review date","Review recorded")))))))</x:f>
      </x:c>
      <x:c r="K205" s="1"/>
    </x:row>
    <x:row r="206" ht="28" customHeight="1">
      <x:c r="A206" s="23"/>
      <x:c r="B206" s="23"/>
      <x:c r="C206" s="22"/>
      <x:c r="D206" s="22"/>
      <x:c r="E206" s="22"/>
      <x:c r="F206" s="22"/>
      <x:c r="G206" s="23"/>
      <x:c r="H206" s="26"/>
      <x:c r="I206" s="23"/>
      <x:c r="J206" s="25" t="str">
        <x:f>IF(LEN(A206&amp;"")=0,IF(COUNTA(A206,B206,C206,D206,E206,F206,G206,H206,I206)=0,"","Enter Review ID"),IF(COUNTIFS('Report Scope'!$A$118:$A$217,A206)&lt;&gt;1,"Duplicate review decision",IF(COUNTIFS('Report Scope'!$A$8:$A$107,A206)&lt;&gt;1,"Missing or duplicate evidence",IF(INDEX('Report Scope'!$K$8:$K$107,MATCH(A206,'Report Scope'!$A$8:$A$107,0))&lt;&gt;"Linked","Evidence incomplete or stale",IF(OR(LEN(B206&amp;"")=0,LEN(C206&amp;"")=0,LEN(D206&amp;"")=0,LEN(E206&amp;"")=0,LEN(F206&amp;"")=0,LEN(G206&amp;"")=0,LEN(H206&amp;"")=0,LEN(I206&amp;"")=0),"Complete suitability review",IF(OR(C206&lt;&gt;"Confirmed",D206&lt;&gt;"Confirmed",E206&lt;&gt;"Confirmed",F206&lt;&gt;"Suitable for stated scope"),"Hold for technical review",IF(OR(NOT(ISNUMBER(H206)),H206&lt;=0),"Enter valid review date","Review recorded")))))))</x:f>
      </x:c>
      <x:c r="K206" s="1"/>
    </x:row>
    <x:row r="207" ht="28" customHeight="1">
      <x:c r="A207" s="23"/>
      <x:c r="B207" s="23"/>
      <x:c r="C207" s="22"/>
      <x:c r="D207" s="22"/>
      <x:c r="E207" s="22"/>
      <x:c r="F207" s="22"/>
      <x:c r="G207" s="23"/>
      <x:c r="H207" s="26"/>
      <x:c r="I207" s="23"/>
      <x:c r="J207" s="25" t="str">
        <x:f>IF(LEN(A207&amp;"")=0,IF(COUNTA(A207,B207,C207,D207,E207,F207,G207,H207,I207)=0,"","Enter Review ID"),IF(COUNTIFS('Report Scope'!$A$118:$A$217,A207)&lt;&gt;1,"Duplicate review decision",IF(COUNTIFS('Report Scope'!$A$8:$A$107,A207)&lt;&gt;1,"Missing or duplicate evidence",IF(INDEX('Report Scope'!$K$8:$K$107,MATCH(A207,'Report Scope'!$A$8:$A$107,0))&lt;&gt;"Linked","Evidence incomplete or stale",IF(OR(LEN(B207&amp;"")=0,LEN(C207&amp;"")=0,LEN(D207&amp;"")=0,LEN(E207&amp;"")=0,LEN(F207&amp;"")=0,LEN(G207&amp;"")=0,LEN(H207&amp;"")=0,LEN(I207&amp;"")=0),"Complete suitability review",IF(OR(C207&lt;&gt;"Confirmed",D207&lt;&gt;"Confirmed",E207&lt;&gt;"Confirmed",F207&lt;&gt;"Suitable for stated scope"),"Hold for technical review",IF(OR(NOT(ISNUMBER(H207)),H207&lt;=0),"Enter valid review date","Review recorded")))))))</x:f>
      </x:c>
      <x:c r="K207" s="1"/>
    </x:row>
    <x:row r="208" ht="28" customHeight="1">
      <x:c r="A208" s="23"/>
      <x:c r="B208" s="23"/>
      <x:c r="C208" s="22"/>
      <x:c r="D208" s="22"/>
      <x:c r="E208" s="22"/>
      <x:c r="F208" s="22"/>
      <x:c r="G208" s="23"/>
      <x:c r="H208" s="26"/>
      <x:c r="I208" s="23"/>
      <x:c r="J208" s="25" t="str">
        <x:f>IF(LEN(A208&amp;"")=0,IF(COUNTA(A208,B208,C208,D208,E208,F208,G208,H208,I208)=0,"","Enter Review ID"),IF(COUNTIFS('Report Scope'!$A$118:$A$217,A208)&lt;&gt;1,"Duplicate review decision",IF(COUNTIFS('Report Scope'!$A$8:$A$107,A208)&lt;&gt;1,"Missing or duplicate evidence",IF(INDEX('Report Scope'!$K$8:$K$107,MATCH(A208,'Report Scope'!$A$8:$A$107,0))&lt;&gt;"Linked","Evidence incomplete or stale",IF(OR(LEN(B208&amp;"")=0,LEN(C208&amp;"")=0,LEN(D208&amp;"")=0,LEN(E208&amp;"")=0,LEN(F208&amp;"")=0,LEN(G208&amp;"")=0,LEN(H208&amp;"")=0,LEN(I208&amp;"")=0),"Complete suitability review",IF(OR(C208&lt;&gt;"Confirmed",D208&lt;&gt;"Confirmed",E208&lt;&gt;"Confirmed",F208&lt;&gt;"Suitable for stated scope"),"Hold for technical review",IF(OR(NOT(ISNUMBER(H208)),H208&lt;=0),"Enter valid review date","Review recorded")))))))</x:f>
      </x:c>
      <x:c r="K208" s="1"/>
    </x:row>
    <x:row r="209" ht="28" customHeight="1">
      <x:c r="A209" s="23"/>
      <x:c r="B209" s="23"/>
      <x:c r="C209" s="22"/>
      <x:c r="D209" s="22"/>
      <x:c r="E209" s="22"/>
      <x:c r="F209" s="22"/>
      <x:c r="G209" s="23"/>
      <x:c r="H209" s="26"/>
      <x:c r="I209" s="23"/>
      <x:c r="J209" s="25" t="str">
        <x:f>IF(LEN(A209&amp;"")=0,IF(COUNTA(A209,B209,C209,D209,E209,F209,G209,H209,I209)=0,"","Enter Review ID"),IF(COUNTIFS('Report Scope'!$A$118:$A$217,A209)&lt;&gt;1,"Duplicate review decision",IF(COUNTIFS('Report Scope'!$A$8:$A$107,A209)&lt;&gt;1,"Missing or duplicate evidence",IF(INDEX('Report Scope'!$K$8:$K$107,MATCH(A209,'Report Scope'!$A$8:$A$107,0))&lt;&gt;"Linked","Evidence incomplete or stale",IF(OR(LEN(B209&amp;"")=0,LEN(C209&amp;"")=0,LEN(D209&amp;"")=0,LEN(E209&amp;"")=0,LEN(F209&amp;"")=0,LEN(G209&amp;"")=0,LEN(H209&amp;"")=0,LEN(I209&amp;"")=0),"Complete suitability review",IF(OR(C209&lt;&gt;"Confirmed",D209&lt;&gt;"Confirmed",E209&lt;&gt;"Confirmed",F209&lt;&gt;"Suitable for stated scope"),"Hold for technical review",IF(OR(NOT(ISNUMBER(H209)),H209&lt;=0),"Enter valid review date","Review recorded")))))))</x:f>
      </x:c>
      <x:c r="K209" s="1"/>
    </x:row>
    <x:row r="210" ht="28" customHeight="1">
      <x:c r="A210" s="23"/>
      <x:c r="B210" s="23"/>
      <x:c r="C210" s="22"/>
      <x:c r="D210" s="22"/>
      <x:c r="E210" s="22"/>
      <x:c r="F210" s="22"/>
      <x:c r="G210" s="23"/>
      <x:c r="H210" s="26"/>
      <x:c r="I210" s="23"/>
      <x:c r="J210" s="25" t="str">
        <x:f>IF(LEN(A210&amp;"")=0,IF(COUNTA(A210,B210,C210,D210,E210,F210,G210,H210,I210)=0,"","Enter Review ID"),IF(COUNTIFS('Report Scope'!$A$118:$A$217,A210)&lt;&gt;1,"Duplicate review decision",IF(COUNTIFS('Report Scope'!$A$8:$A$107,A210)&lt;&gt;1,"Missing or duplicate evidence",IF(INDEX('Report Scope'!$K$8:$K$107,MATCH(A210,'Report Scope'!$A$8:$A$107,0))&lt;&gt;"Linked","Evidence incomplete or stale",IF(OR(LEN(B210&amp;"")=0,LEN(C210&amp;"")=0,LEN(D210&amp;"")=0,LEN(E210&amp;"")=0,LEN(F210&amp;"")=0,LEN(G210&amp;"")=0,LEN(H210&amp;"")=0,LEN(I210&amp;"")=0),"Complete suitability review",IF(OR(C210&lt;&gt;"Confirmed",D210&lt;&gt;"Confirmed",E210&lt;&gt;"Confirmed",F210&lt;&gt;"Suitable for stated scope"),"Hold for technical review",IF(OR(NOT(ISNUMBER(H210)),H210&lt;=0),"Enter valid review date","Review recorded")))))))</x:f>
      </x:c>
      <x:c r="K210" s="1"/>
    </x:row>
    <x:row r="211" ht="28" customHeight="1">
      <x:c r="A211" s="23"/>
      <x:c r="B211" s="23"/>
      <x:c r="C211" s="22"/>
      <x:c r="D211" s="22"/>
      <x:c r="E211" s="22"/>
      <x:c r="F211" s="22"/>
      <x:c r="G211" s="23"/>
      <x:c r="H211" s="26"/>
      <x:c r="I211" s="23"/>
      <x:c r="J211" s="25" t="str">
        <x:f>IF(LEN(A211&amp;"")=0,IF(COUNTA(A211,B211,C211,D211,E211,F211,G211,H211,I211)=0,"","Enter Review ID"),IF(COUNTIFS('Report Scope'!$A$118:$A$217,A211)&lt;&gt;1,"Duplicate review decision",IF(COUNTIFS('Report Scope'!$A$8:$A$107,A211)&lt;&gt;1,"Missing or duplicate evidence",IF(INDEX('Report Scope'!$K$8:$K$107,MATCH(A211,'Report Scope'!$A$8:$A$107,0))&lt;&gt;"Linked","Evidence incomplete or stale",IF(OR(LEN(B211&amp;"")=0,LEN(C211&amp;"")=0,LEN(D211&amp;"")=0,LEN(E211&amp;"")=0,LEN(F211&amp;"")=0,LEN(G211&amp;"")=0,LEN(H211&amp;"")=0,LEN(I211&amp;"")=0),"Complete suitability review",IF(OR(C211&lt;&gt;"Confirmed",D211&lt;&gt;"Confirmed",E211&lt;&gt;"Confirmed",F211&lt;&gt;"Suitable for stated scope"),"Hold for technical review",IF(OR(NOT(ISNUMBER(H211)),H211&lt;=0),"Enter valid review date","Review recorded")))))))</x:f>
      </x:c>
      <x:c r="K211" s="1"/>
    </x:row>
    <x:row r="212" ht="28" customHeight="1">
      <x:c r="A212" s="23"/>
      <x:c r="B212" s="23"/>
      <x:c r="C212" s="22"/>
      <x:c r="D212" s="22"/>
      <x:c r="E212" s="22"/>
      <x:c r="F212" s="22"/>
      <x:c r="G212" s="23"/>
      <x:c r="H212" s="26"/>
      <x:c r="I212" s="23"/>
      <x:c r="J212" s="25" t="str">
        <x:f>IF(LEN(A212&amp;"")=0,IF(COUNTA(A212,B212,C212,D212,E212,F212,G212,H212,I212)=0,"","Enter Review ID"),IF(COUNTIFS('Report Scope'!$A$118:$A$217,A212)&lt;&gt;1,"Duplicate review decision",IF(COUNTIFS('Report Scope'!$A$8:$A$107,A212)&lt;&gt;1,"Missing or duplicate evidence",IF(INDEX('Report Scope'!$K$8:$K$107,MATCH(A212,'Report Scope'!$A$8:$A$107,0))&lt;&gt;"Linked","Evidence incomplete or stale",IF(OR(LEN(B212&amp;"")=0,LEN(C212&amp;"")=0,LEN(D212&amp;"")=0,LEN(E212&amp;"")=0,LEN(F212&amp;"")=0,LEN(G212&amp;"")=0,LEN(H212&amp;"")=0,LEN(I212&amp;"")=0),"Complete suitability review",IF(OR(C212&lt;&gt;"Confirmed",D212&lt;&gt;"Confirmed",E212&lt;&gt;"Confirmed",F212&lt;&gt;"Suitable for stated scope"),"Hold for technical review",IF(OR(NOT(ISNUMBER(H212)),H212&lt;=0),"Enter valid review date","Review recorded")))))))</x:f>
      </x:c>
      <x:c r="K212" s="1"/>
    </x:row>
    <x:row r="213" ht="28" customHeight="1">
      <x:c r="A213" s="23"/>
      <x:c r="B213" s="23"/>
      <x:c r="C213" s="22"/>
      <x:c r="D213" s="22"/>
      <x:c r="E213" s="22"/>
      <x:c r="F213" s="22"/>
      <x:c r="G213" s="23"/>
      <x:c r="H213" s="26"/>
      <x:c r="I213" s="23"/>
      <x:c r="J213" s="25" t="str">
        <x:f>IF(LEN(A213&amp;"")=0,IF(COUNTA(A213,B213,C213,D213,E213,F213,G213,H213,I213)=0,"","Enter Review ID"),IF(COUNTIFS('Report Scope'!$A$118:$A$217,A213)&lt;&gt;1,"Duplicate review decision",IF(COUNTIFS('Report Scope'!$A$8:$A$107,A213)&lt;&gt;1,"Missing or duplicate evidence",IF(INDEX('Report Scope'!$K$8:$K$107,MATCH(A213,'Report Scope'!$A$8:$A$107,0))&lt;&gt;"Linked","Evidence incomplete or stale",IF(OR(LEN(B213&amp;"")=0,LEN(C213&amp;"")=0,LEN(D213&amp;"")=0,LEN(E213&amp;"")=0,LEN(F213&amp;"")=0,LEN(G213&amp;"")=0,LEN(H213&amp;"")=0,LEN(I213&amp;"")=0),"Complete suitability review",IF(OR(C213&lt;&gt;"Confirmed",D213&lt;&gt;"Confirmed",E213&lt;&gt;"Confirmed",F213&lt;&gt;"Suitable for stated scope"),"Hold for technical review",IF(OR(NOT(ISNUMBER(H213)),H213&lt;=0),"Enter valid review date","Review recorded")))))))</x:f>
      </x:c>
      <x:c r="K213" s="1"/>
    </x:row>
    <x:row r="214" ht="28" customHeight="1">
      <x:c r="A214" s="23"/>
      <x:c r="B214" s="23"/>
      <x:c r="C214" s="22"/>
      <x:c r="D214" s="22"/>
      <x:c r="E214" s="22"/>
      <x:c r="F214" s="22"/>
      <x:c r="G214" s="23"/>
      <x:c r="H214" s="26"/>
      <x:c r="I214" s="23"/>
      <x:c r="J214" s="25" t="str">
        <x:f>IF(LEN(A214&amp;"")=0,IF(COUNTA(A214,B214,C214,D214,E214,F214,G214,H214,I214)=0,"","Enter Review ID"),IF(COUNTIFS('Report Scope'!$A$118:$A$217,A214)&lt;&gt;1,"Duplicate review decision",IF(COUNTIFS('Report Scope'!$A$8:$A$107,A214)&lt;&gt;1,"Missing or duplicate evidence",IF(INDEX('Report Scope'!$K$8:$K$107,MATCH(A214,'Report Scope'!$A$8:$A$107,0))&lt;&gt;"Linked","Evidence incomplete or stale",IF(OR(LEN(B214&amp;"")=0,LEN(C214&amp;"")=0,LEN(D214&amp;"")=0,LEN(E214&amp;"")=0,LEN(F214&amp;"")=0,LEN(G214&amp;"")=0,LEN(H214&amp;"")=0,LEN(I214&amp;"")=0),"Complete suitability review",IF(OR(C214&lt;&gt;"Confirmed",D214&lt;&gt;"Confirmed",E214&lt;&gt;"Confirmed",F214&lt;&gt;"Suitable for stated scope"),"Hold for technical review",IF(OR(NOT(ISNUMBER(H214)),H214&lt;=0),"Enter valid review date","Review recorded")))))))</x:f>
      </x:c>
      <x:c r="K214" s="1"/>
    </x:row>
    <x:row r="215" ht="28" customHeight="1">
      <x:c r="A215" s="23"/>
      <x:c r="B215" s="23"/>
      <x:c r="C215" s="22"/>
      <x:c r="D215" s="22"/>
      <x:c r="E215" s="22"/>
      <x:c r="F215" s="22"/>
      <x:c r="G215" s="23"/>
      <x:c r="H215" s="26"/>
      <x:c r="I215" s="23"/>
      <x:c r="J215" s="25" t="str">
        <x:f>IF(LEN(A215&amp;"")=0,IF(COUNTA(A215,B215,C215,D215,E215,F215,G215,H215,I215)=0,"","Enter Review ID"),IF(COUNTIFS('Report Scope'!$A$118:$A$217,A215)&lt;&gt;1,"Duplicate review decision",IF(COUNTIFS('Report Scope'!$A$8:$A$107,A215)&lt;&gt;1,"Missing or duplicate evidence",IF(INDEX('Report Scope'!$K$8:$K$107,MATCH(A215,'Report Scope'!$A$8:$A$107,0))&lt;&gt;"Linked","Evidence incomplete or stale",IF(OR(LEN(B215&amp;"")=0,LEN(C215&amp;"")=0,LEN(D215&amp;"")=0,LEN(E215&amp;"")=0,LEN(F215&amp;"")=0,LEN(G215&amp;"")=0,LEN(H215&amp;"")=0,LEN(I215&amp;"")=0),"Complete suitability review",IF(OR(C215&lt;&gt;"Confirmed",D215&lt;&gt;"Confirmed",E215&lt;&gt;"Confirmed",F215&lt;&gt;"Suitable for stated scope"),"Hold for technical review",IF(OR(NOT(ISNUMBER(H215)),H215&lt;=0),"Enter valid review date","Review recorded")))))))</x:f>
      </x:c>
      <x:c r="K215" s="1"/>
    </x:row>
    <x:row r="216" ht="28" customHeight="1">
      <x:c r="A216" s="23"/>
      <x:c r="B216" s="23"/>
      <x:c r="C216" s="22"/>
      <x:c r="D216" s="22"/>
      <x:c r="E216" s="22"/>
      <x:c r="F216" s="22"/>
      <x:c r="G216" s="23"/>
      <x:c r="H216" s="26"/>
      <x:c r="I216" s="23"/>
      <x:c r="J216" s="25" t="str">
        <x:f>IF(LEN(A216&amp;"")=0,IF(COUNTA(A216,B216,C216,D216,E216,F216,G216,H216,I216)=0,"","Enter Review ID"),IF(COUNTIFS('Report Scope'!$A$118:$A$217,A216)&lt;&gt;1,"Duplicate review decision",IF(COUNTIFS('Report Scope'!$A$8:$A$107,A216)&lt;&gt;1,"Missing or duplicate evidence",IF(INDEX('Report Scope'!$K$8:$K$107,MATCH(A216,'Report Scope'!$A$8:$A$107,0))&lt;&gt;"Linked","Evidence incomplete or stale",IF(OR(LEN(B216&amp;"")=0,LEN(C216&amp;"")=0,LEN(D216&amp;"")=0,LEN(E216&amp;"")=0,LEN(F216&amp;"")=0,LEN(G216&amp;"")=0,LEN(H216&amp;"")=0,LEN(I216&amp;"")=0),"Complete suitability review",IF(OR(C216&lt;&gt;"Confirmed",D216&lt;&gt;"Confirmed",E216&lt;&gt;"Confirmed",F216&lt;&gt;"Suitable for stated scope"),"Hold for technical review",IF(OR(NOT(ISNUMBER(H216)),H216&lt;=0),"Enter valid review date","Review recorded")))))))</x:f>
      </x:c>
      <x:c r="K216" s="1"/>
    </x:row>
    <x:row r="217" ht="28" customHeight="1">
      <x:c r="A217" s="23"/>
      <x:c r="B217" s="23"/>
      <x:c r="C217" s="22"/>
      <x:c r="D217" s="22"/>
      <x:c r="E217" s="22"/>
      <x:c r="F217" s="22"/>
      <x:c r="G217" s="23"/>
      <x:c r="H217" s="26"/>
      <x:c r="I217" s="23"/>
      <x:c r="J217" s="25" t="str">
        <x:f>IF(LEN(A217&amp;"")=0,IF(COUNTA(A217,B217,C217,D217,E217,F217,G217,H217,I217)=0,"","Enter Review ID"),IF(COUNTIFS('Report Scope'!$A$118:$A$217,A217)&lt;&gt;1,"Duplicate review decision",IF(COUNTIFS('Report Scope'!$A$8:$A$107,A217)&lt;&gt;1,"Missing or duplicate evidence",IF(INDEX('Report Scope'!$K$8:$K$107,MATCH(A217,'Report Scope'!$A$8:$A$107,0))&lt;&gt;"Linked","Evidence incomplete or stale",IF(OR(LEN(B217&amp;"")=0,LEN(C217&amp;"")=0,LEN(D217&amp;"")=0,LEN(E217&amp;"")=0,LEN(F217&amp;"")=0,LEN(G217&amp;"")=0,LEN(H217&amp;"")=0,LEN(I217&amp;"")=0),"Complete suitability review",IF(OR(C217&lt;&gt;"Confirmed",D217&lt;&gt;"Confirmed",E217&lt;&gt;"Confirmed",F217&lt;&gt;"Suitable for stated scope"),"Hold for technical review",IF(OR(NOT(ISNUMBER(H217)),H217&lt;=0),"Enter valid review date","Review recorded")))))))</x:f>
      </x:c>
      <x:c r="K217" s="1"/>
    </x:row>
  </x:sheetData>
  <x:conditionalFormatting sqref="K8:K107">
    <x:cfRule type="expression" dxfId="2" priority="1">
      <x:formula>AND(K8&lt;&gt;"",K8&lt;&gt;"Recorded",K8&lt;&gt;"Linked",K8&lt;&gt;"Review recorded",K8&lt;&gt;"Geometry review recorded",K8&lt;&gt;"Comparable scope recorded",K8&lt;&gt;"Comparable amounts shown",K8&lt;&gt;"Disposition recorded",K8&lt;&gt;"Receipt closure recorded",NOT(ISNUMBER(K8)))</x:formula>
    </x:cfRule>
  </x:conditionalFormatting>
  <x:conditionalFormatting sqref="J118:J217">
    <x:cfRule type="expression" dxfId="3" priority="2">
      <x:formula>AND(J118&lt;&gt;"",J118&lt;&gt;"Recorded",J118&lt;&gt;"Linked",J118&lt;&gt;"Review recorded",J118&lt;&gt;"Geometry review recorded",J118&lt;&gt;"Comparable scope recorded",J118&lt;&gt;"Comparable amounts shown",J118&lt;&gt;"Disposition recorded",J118&lt;&gt;"Receipt closure recorded",NOT(ISNUMBER(J118)))</x:formula>
    </x:cfRule>
  </x:conditionalFormatting>
  <x:dataValidations count="4">
    <x:dataValidation type="list" sqref="C118:C217">
      <x:formula1>"Confirmed,Hold"</x:formula1>
    </x:dataValidation>
    <x:dataValidation type="list" sqref="D118:D217">
      <x:formula1>"Confirmed,Hold"</x:formula1>
    </x:dataValidation>
    <x:dataValidation type="list" sqref="E118:E217">
      <x:formula1>"Confirmed,Hold"</x:formula1>
    </x:dataValidation>
    <x:dataValidation type="list" sqref="F118:F217">
      <x:formula1>"Suitable for stated scope,Hold"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ee0d5113be64c8e"/>
    <x:tablePart xmlns:r="http://schemas.openxmlformats.org/officeDocument/2006/relationships" r:id="R7e270e0b55c34e11"/>
  </x:tableParts>
</x:worksheet>
</file>

<file path=xl/worksheets/sheet3.xml><?xml version="1.0" encoding="utf-8"?>
<x:worksheet xmlns:x="http://schemas.openxmlformats.org/spreadsheetml/2006/main">
  <x:sheetPr>
    <x:tabColor rgb="FF7B8C8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4.4399995803833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2.779999732971191" hidden="0" customWidth="1"/>
    <x:col min="7" max="7" width="15" hidden="0" customWidth="1"/>
    <x:col min="8" max="8" width="25.559999465942383" hidden="0" customWidth="1"/>
    <x:col min="9" max="9" width="27.780000686645508" hidden="0" customWidth="1"/>
    <x:col min="10" max="10" width="16.110000610351562" hidden="0" customWidth="1"/>
    <x:col min="11" max="11" width="16.670000076293945" hidden="0" customWidth="1"/>
    <x:col min="12" max="12" width="13.890000343322754" hidden="0" customWidth="1"/>
    <x:col min="13" max="13" width="25" hidden="0" customWidth="1"/>
    <x:col min="14" max="14" width="31.670000076293945" hidden="0" customWidth="1"/>
    <x:col min="15" max="15" width="12.77999973297119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9" customHeight="1">
      <x:c r="A2" s="2" t="str">
        <x:v>Dimension Review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4" t="str">
        <x:v>Enter the minimum measured opening and the actual frame order dimensions in one selected unit. The workbook supplies no installation gap or code clearance.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4" customHeight="1">
      <x:c r="A4" s="4" t="str">
        <x:v>Measurement row 7; project allowances and review row 117. Remaining width = opening width - frame width - left - right. Height uses top and bottom.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5" t="str">
        <x:v>Measured opening and order frame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47" customHeight="1">
      <x:c r="A7" s="17" t="str">
        <x:v>Opening ID</x:v>
      </x:c>
      <x:c r="B7" s="18" t="str">
        <x:v>Drawing revision</x:v>
      </x:c>
      <x:c r="C7" s="18" t="str">
        <x:v>Minimum opening width</x:v>
      </x:c>
      <x:c r="D7" s="18" t="str">
        <x:v>Minimum opening height</x:v>
      </x:c>
      <x:c r="E7" s="18" t="str">
        <x:v>Order frame width</x:v>
      </x:c>
      <x:c r="F7" s="18" t="str">
        <x:v>Order frame height</x:v>
      </x:c>
      <x:c r="G7" s="18" t="str">
        <x:v>Dimension unit</x:v>
      </x:c>
      <x:c r="H7" s="18" t="str">
        <x:v>Survey / measurement reference</x:v>
      </x:c>
      <x:c r="I7" s="19" t="str">
        <x:v>Input state</x:v>
      </x:c>
      <x:c r="J7" s="1"/>
      <x:c r="K7" s="1"/>
      <x:c r="L7" s="1"/>
      <x:c r="M7" s="1"/>
      <x:c r="N7" s="1"/>
      <x:c r="O7" s="1"/>
    </x:row>
    <x:row r="8" ht="28" customHeight="1">
      <x:c r="A8" s="23"/>
      <x:c r="B8" s="23"/>
      <x:c r="C8" s="27"/>
      <x:c r="D8" s="27"/>
      <x:c r="E8" s="27"/>
      <x:c r="F8" s="27"/>
      <x:c r="G8" s="22"/>
      <x:c r="H8" s="23"/>
      <x:c r="I8" s="25" t="str">
        <x:f>IF(LEN(A8&amp;"")=0,IF(COUNTA(A8,B8,C8,D8,E8,F8,G8,H8)=0,"","Enter Opening ID"),IF(COUNTIFS('Dimension Review'!$A$8:$A$107,A8)&lt;&gt;1,"Duplicate dimension record",IF(OR(LEN(B8&amp;"")=0,LEN(C8&amp;"")=0,LEN(D8&amp;"")=0,LEN(E8&amp;"")=0,LEN(F8&amp;"")=0,LEN(G8&amp;"")=0,LEN(H8&amp;"")=0),"Complete measured and order dimensions",IF(OR(NOT(ISNUMBER(C8)),NOT(ISNUMBER(D8)),NOT(ISNUMBER(E8)),NOT(ISNUMBER(F8)),C8&lt;=0,D8&lt;=0,E8&lt;=0,F8&lt;=0),"Dimensions must be positive numbers",IF(AND(G8&lt;&gt;"mm",G8&lt;&gt;"in"),"Select mm or in",IF(COUNTIFS('Opening Schedule'!$A$8:$A$107,A8)&lt;&gt;1,"Missing or duplicate Opening ID",IF(INDEX('Opening Schedule'!$G$8:$G$107,MATCH(A8,'Opening Schedule'!$A$8:$A$107,0))&lt;&gt;B8,"Revision mismatch",IF(INDEX('Opening Schedule'!$K$8:$K$107,MATCH(A8,'Opening Schedule'!$A$8:$A$107,0))&lt;&gt;"Recorded","Opening record incomplete","Linked"))))))))</x:f>
      </x:c>
      <x:c r="J8" s="1"/>
      <x:c r="K8" s="1"/>
      <x:c r="L8" s="1"/>
      <x:c r="M8" s="1"/>
      <x:c r="N8" s="1"/>
      <x:c r="O8" s="1"/>
    </x:row>
    <x:row r="9" ht="28" customHeight="1">
      <x:c r="A9" s="23"/>
      <x:c r="B9" s="23"/>
      <x:c r="C9" s="27"/>
      <x:c r="D9" s="27"/>
      <x:c r="E9" s="27"/>
      <x:c r="F9" s="27"/>
      <x:c r="G9" s="22"/>
      <x:c r="H9" s="23"/>
      <x:c r="I9" s="25" t="str">
        <x:f>IF(LEN(A9&amp;"")=0,IF(COUNTA(A9,B9,C9,D9,E9,F9,G9,H9)=0,"","Enter Opening ID"),IF(COUNTIFS('Dimension Review'!$A$8:$A$107,A9)&lt;&gt;1,"Duplicate dimension record",IF(OR(LEN(B9&amp;"")=0,LEN(C9&amp;"")=0,LEN(D9&amp;"")=0,LEN(E9&amp;"")=0,LEN(F9&amp;"")=0,LEN(G9&amp;"")=0,LEN(H9&amp;"")=0),"Complete measured and order dimensions",IF(OR(NOT(ISNUMBER(C9)),NOT(ISNUMBER(D9)),NOT(ISNUMBER(E9)),NOT(ISNUMBER(F9)),C9&lt;=0,D9&lt;=0,E9&lt;=0,F9&lt;=0),"Dimensions must be positive numbers",IF(AND(G9&lt;&gt;"mm",G9&lt;&gt;"in"),"Select mm or in",IF(COUNTIFS('Opening Schedule'!$A$8:$A$107,A9)&lt;&gt;1,"Missing or duplicate Opening ID",IF(INDEX('Opening Schedule'!$G$8:$G$107,MATCH(A9,'Opening Schedule'!$A$8:$A$107,0))&lt;&gt;B9,"Revision mismatch",IF(INDEX('Opening Schedule'!$K$8:$K$107,MATCH(A9,'Opening Schedule'!$A$8:$A$107,0))&lt;&gt;"Recorded","Opening record incomplete","Linked"))))))))</x:f>
      </x:c>
      <x:c r="J9" s="1"/>
      <x:c r="K9" s="1"/>
      <x:c r="L9" s="1"/>
      <x:c r="M9" s="1"/>
      <x:c r="N9" s="1"/>
      <x:c r="O9" s="1"/>
    </x:row>
    <x:row r="10" ht="28" customHeight="1">
      <x:c r="A10" s="23"/>
      <x:c r="B10" s="23"/>
      <x:c r="C10" s="27"/>
      <x:c r="D10" s="27"/>
      <x:c r="E10" s="27"/>
      <x:c r="F10" s="27"/>
      <x:c r="G10" s="22"/>
      <x:c r="H10" s="23"/>
      <x:c r="I10" s="25" t="str">
        <x:f>IF(LEN(A10&amp;"")=0,IF(COUNTA(A10,B10,C10,D10,E10,F10,G10,H10)=0,"","Enter Opening ID"),IF(COUNTIFS('Dimension Review'!$A$8:$A$107,A10)&lt;&gt;1,"Duplicate dimension record",IF(OR(LEN(B10&amp;"")=0,LEN(C10&amp;"")=0,LEN(D10&amp;"")=0,LEN(E10&amp;"")=0,LEN(F10&amp;"")=0,LEN(G10&amp;"")=0,LEN(H10&amp;"")=0),"Complete measured and order dimensions",IF(OR(NOT(ISNUMBER(C10)),NOT(ISNUMBER(D10)),NOT(ISNUMBER(E10)),NOT(ISNUMBER(F10)),C10&lt;=0,D10&lt;=0,E10&lt;=0,F10&lt;=0),"Dimensions must be positive numbers",IF(AND(G10&lt;&gt;"mm",G10&lt;&gt;"in"),"Select mm or in",IF(COUNTIFS('Opening Schedule'!$A$8:$A$107,A10)&lt;&gt;1,"Missing or duplicate Opening ID",IF(INDEX('Opening Schedule'!$G$8:$G$107,MATCH(A10,'Opening Schedule'!$A$8:$A$107,0))&lt;&gt;B10,"Revision mismatch",IF(INDEX('Opening Schedule'!$K$8:$K$107,MATCH(A10,'Opening Schedule'!$A$8:$A$107,0))&lt;&gt;"Recorded","Opening record incomplete","Linked"))))))))</x:f>
      </x:c>
      <x:c r="J10" s="1"/>
      <x:c r="K10" s="1"/>
      <x:c r="L10" s="1"/>
      <x:c r="M10" s="1"/>
      <x:c r="N10" s="1"/>
      <x:c r="O10" s="1"/>
    </x:row>
    <x:row r="11" ht="28" customHeight="1">
      <x:c r="A11" s="23"/>
      <x:c r="B11" s="23"/>
      <x:c r="C11" s="27"/>
      <x:c r="D11" s="27"/>
      <x:c r="E11" s="27"/>
      <x:c r="F11" s="27"/>
      <x:c r="G11" s="22"/>
      <x:c r="H11" s="23"/>
      <x:c r="I11" s="25" t="str">
        <x:f>IF(LEN(A11&amp;"")=0,IF(COUNTA(A11,B11,C11,D11,E11,F11,G11,H11)=0,"","Enter Opening ID"),IF(COUNTIFS('Dimension Review'!$A$8:$A$107,A11)&lt;&gt;1,"Duplicate dimension record",IF(OR(LEN(B11&amp;"")=0,LEN(C11&amp;"")=0,LEN(D11&amp;"")=0,LEN(E11&amp;"")=0,LEN(F11&amp;"")=0,LEN(G11&amp;"")=0,LEN(H11&amp;"")=0),"Complete measured and order dimensions",IF(OR(NOT(ISNUMBER(C11)),NOT(ISNUMBER(D11)),NOT(ISNUMBER(E11)),NOT(ISNUMBER(F11)),C11&lt;=0,D11&lt;=0,E11&lt;=0,F11&lt;=0),"Dimensions must be positive numbers",IF(AND(G11&lt;&gt;"mm",G11&lt;&gt;"in"),"Select mm or in",IF(COUNTIFS('Opening Schedule'!$A$8:$A$107,A11)&lt;&gt;1,"Missing or duplicate Opening ID",IF(INDEX('Opening Schedule'!$G$8:$G$107,MATCH(A11,'Opening Schedule'!$A$8:$A$107,0))&lt;&gt;B11,"Revision mismatch",IF(INDEX('Opening Schedule'!$K$8:$K$107,MATCH(A11,'Opening Schedule'!$A$8:$A$107,0))&lt;&gt;"Recorded","Opening record incomplete","Linked"))))))))</x:f>
      </x:c>
      <x:c r="J11" s="1"/>
      <x:c r="K11" s="1"/>
      <x:c r="L11" s="1"/>
      <x:c r="M11" s="1"/>
      <x:c r="N11" s="1"/>
      <x:c r="O11" s="1"/>
    </x:row>
    <x:row r="12" ht="28" customHeight="1">
      <x:c r="A12" s="23"/>
      <x:c r="B12" s="23"/>
      <x:c r="C12" s="27"/>
      <x:c r="D12" s="27"/>
      <x:c r="E12" s="27"/>
      <x:c r="F12" s="27"/>
      <x:c r="G12" s="22"/>
      <x:c r="H12" s="23"/>
      <x:c r="I12" s="25" t="str">
        <x:f>IF(LEN(A12&amp;"")=0,IF(COUNTA(A12,B12,C12,D12,E12,F12,G12,H12)=0,"","Enter Opening ID"),IF(COUNTIFS('Dimension Review'!$A$8:$A$107,A12)&lt;&gt;1,"Duplicate dimension record",IF(OR(LEN(B12&amp;"")=0,LEN(C12&amp;"")=0,LEN(D12&amp;"")=0,LEN(E12&amp;"")=0,LEN(F12&amp;"")=0,LEN(G12&amp;"")=0,LEN(H12&amp;"")=0),"Complete measured and order dimensions",IF(OR(NOT(ISNUMBER(C12)),NOT(ISNUMBER(D12)),NOT(ISNUMBER(E12)),NOT(ISNUMBER(F12)),C12&lt;=0,D12&lt;=0,E12&lt;=0,F12&lt;=0),"Dimensions must be positive numbers",IF(AND(G12&lt;&gt;"mm",G12&lt;&gt;"in"),"Select mm or in",IF(COUNTIFS('Opening Schedule'!$A$8:$A$107,A12)&lt;&gt;1,"Missing or duplicate Opening ID",IF(INDEX('Opening Schedule'!$G$8:$G$107,MATCH(A12,'Opening Schedule'!$A$8:$A$107,0))&lt;&gt;B12,"Revision mismatch",IF(INDEX('Opening Schedule'!$K$8:$K$107,MATCH(A12,'Opening Schedule'!$A$8:$A$107,0))&lt;&gt;"Recorded","Opening record incomplete","Linked"))))))))</x:f>
      </x:c>
      <x:c r="J12" s="1"/>
      <x:c r="K12" s="1"/>
      <x:c r="L12" s="1"/>
      <x:c r="M12" s="1"/>
      <x:c r="N12" s="1"/>
      <x:c r="O12" s="1"/>
    </x:row>
    <x:row r="13" ht="28" customHeight="1">
      <x:c r="A13" s="23"/>
      <x:c r="B13" s="23"/>
      <x:c r="C13" s="27"/>
      <x:c r="D13" s="27"/>
      <x:c r="E13" s="27"/>
      <x:c r="F13" s="27"/>
      <x:c r="G13" s="22"/>
      <x:c r="H13" s="23"/>
      <x:c r="I13" s="25" t="str">
        <x:f>IF(LEN(A13&amp;"")=0,IF(COUNTA(A13,B13,C13,D13,E13,F13,G13,H13)=0,"","Enter Opening ID"),IF(COUNTIFS('Dimension Review'!$A$8:$A$107,A13)&lt;&gt;1,"Duplicate dimension record",IF(OR(LEN(B13&amp;"")=0,LEN(C13&amp;"")=0,LEN(D13&amp;"")=0,LEN(E13&amp;"")=0,LEN(F13&amp;"")=0,LEN(G13&amp;"")=0,LEN(H13&amp;"")=0),"Complete measured and order dimensions",IF(OR(NOT(ISNUMBER(C13)),NOT(ISNUMBER(D13)),NOT(ISNUMBER(E13)),NOT(ISNUMBER(F13)),C13&lt;=0,D13&lt;=0,E13&lt;=0,F13&lt;=0),"Dimensions must be positive numbers",IF(AND(G13&lt;&gt;"mm",G13&lt;&gt;"in"),"Select mm or in",IF(COUNTIFS('Opening Schedule'!$A$8:$A$107,A13)&lt;&gt;1,"Missing or duplicate Opening ID",IF(INDEX('Opening Schedule'!$G$8:$G$107,MATCH(A13,'Opening Schedule'!$A$8:$A$107,0))&lt;&gt;B13,"Revision mismatch",IF(INDEX('Opening Schedule'!$K$8:$K$107,MATCH(A13,'Opening Schedule'!$A$8:$A$107,0))&lt;&gt;"Recorded","Opening record incomplete","Linked"))))))))</x:f>
      </x:c>
      <x:c r="J13" s="1"/>
      <x:c r="K13" s="1"/>
      <x:c r="L13" s="1"/>
      <x:c r="M13" s="1"/>
      <x:c r="N13" s="1"/>
      <x:c r="O13" s="1"/>
    </x:row>
    <x:row r="14" ht="28" customHeight="1">
      <x:c r="A14" s="23"/>
      <x:c r="B14" s="23"/>
      <x:c r="C14" s="27"/>
      <x:c r="D14" s="27"/>
      <x:c r="E14" s="27"/>
      <x:c r="F14" s="27"/>
      <x:c r="G14" s="22"/>
      <x:c r="H14" s="23"/>
      <x:c r="I14" s="25" t="str">
        <x:f>IF(LEN(A14&amp;"")=0,IF(COUNTA(A14,B14,C14,D14,E14,F14,G14,H14)=0,"","Enter Opening ID"),IF(COUNTIFS('Dimension Review'!$A$8:$A$107,A14)&lt;&gt;1,"Duplicate dimension record",IF(OR(LEN(B14&amp;"")=0,LEN(C14&amp;"")=0,LEN(D14&amp;"")=0,LEN(E14&amp;"")=0,LEN(F14&amp;"")=0,LEN(G14&amp;"")=0,LEN(H14&amp;"")=0),"Complete measured and order dimensions",IF(OR(NOT(ISNUMBER(C14)),NOT(ISNUMBER(D14)),NOT(ISNUMBER(E14)),NOT(ISNUMBER(F14)),C14&lt;=0,D14&lt;=0,E14&lt;=0,F14&lt;=0),"Dimensions must be positive numbers",IF(AND(G14&lt;&gt;"mm",G14&lt;&gt;"in"),"Select mm or in",IF(COUNTIFS('Opening Schedule'!$A$8:$A$107,A14)&lt;&gt;1,"Missing or duplicate Opening ID",IF(INDEX('Opening Schedule'!$G$8:$G$107,MATCH(A14,'Opening Schedule'!$A$8:$A$107,0))&lt;&gt;B14,"Revision mismatch",IF(INDEX('Opening Schedule'!$K$8:$K$107,MATCH(A14,'Opening Schedule'!$A$8:$A$107,0))&lt;&gt;"Recorded","Opening record incomplete","Linked"))))))))</x:f>
      </x:c>
      <x:c r="J14" s="1"/>
      <x:c r="K14" s="1"/>
      <x:c r="L14" s="1"/>
      <x:c r="M14" s="1"/>
      <x:c r="N14" s="1"/>
      <x:c r="O14" s="1"/>
    </x:row>
    <x:row r="15" ht="28" customHeight="1">
      <x:c r="A15" s="23"/>
      <x:c r="B15" s="23"/>
      <x:c r="C15" s="27"/>
      <x:c r="D15" s="27"/>
      <x:c r="E15" s="27"/>
      <x:c r="F15" s="27"/>
      <x:c r="G15" s="22"/>
      <x:c r="H15" s="23"/>
      <x:c r="I15" s="25" t="str">
        <x:f>IF(LEN(A15&amp;"")=0,IF(COUNTA(A15,B15,C15,D15,E15,F15,G15,H15)=0,"","Enter Opening ID"),IF(COUNTIFS('Dimension Review'!$A$8:$A$107,A15)&lt;&gt;1,"Duplicate dimension record",IF(OR(LEN(B15&amp;"")=0,LEN(C15&amp;"")=0,LEN(D15&amp;"")=0,LEN(E15&amp;"")=0,LEN(F15&amp;"")=0,LEN(G15&amp;"")=0,LEN(H15&amp;"")=0),"Complete measured and order dimensions",IF(OR(NOT(ISNUMBER(C15)),NOT(ISNUMBER(D15)),NOT(ISNUMBER(E15)),NOT(ISNUMBER(F15)),C15&lt;=0,D15&lt;=0,E15&lt;=0,F15&lt;=0),"Dimensions must be positive numbers",IF(AND(G15&lt;&gt;"mm",G15&lt;&gt;"in"),"Select mm or in",IF(COUNTIFS('Opening Schedule'!$A$8:$A$107,A15)&lt;&gt;1,"Missing or duplicate Opening ID",IF(INDEX('Opening Schedule'!$G$8:$G$107,MATCH(A15,'Opening Schedule'!$A$8:$A$107,0))&lt;&gt;B15,"Revision mismatch",IF(INDEX('Opening Schedule'!$K$8:$K$107,MATCH(A15,'Opening Schedule'!$A$8:$A$107,0))&lt;&gt;"Recorded","Opening record incomplete","Linked"))))))))</x:f>
      </x:c>
      <x:c r="J15" s="1"/>
      <x:c r="K15" s="1"/>
      <x:c r="L15" s="1"/>
      <x:c r="M15" s="1"/>
      <x:c r="N15" s="1"/>
      <x:c r="O15" s="1"/>
    </x:row>
    <x:row r="16" ht="28" customHeight="1">
      <x:c r="A16" s="23"/>
      <x:c r="B16" s="23"/>
      <x:c r="C16" s="27"/>
      <x:c r="D16" s="27"/>
      <x:c r="E16" s="27"/>
      <x:c r="F16" s="27"/>
      <x:c r="G16" s="22"/>
      <x:c r="H16" s="23"/>
      <x:c r="I16" s="25" t="str">
        <x:f>IF(LEN(A16&amp;"")=0,IF(COUNTA(A16,B16,C16,D16,E16,F16,G16,H16)=0,"","Enter Opening ID"),IF(COUNTIFS('Dimension Review'!$A$8:$A$107,A16)&lt;&gt;1,"Duplicate dimension record",IF(OR(LEN(B16&amp;"")=0,LEN(C16&amp;"")=0,LEN(D16&amp;"")=0,LEN(E16&amp;"")=0,LEN(F16&amp;"")=0,LEN(G16&amp;"")=0,LEN(H16&amp;"")=0),"Complete measured and order dimensions",IF(OR(NOT(ISNUMBER(C16)),NOT(ISNUMBER(D16)),NOT(ISNUMBER(E16)),NOT(ISNUMBER(F16)),C16&lt;=0,D16&lt;=0,E16&lt;=0,F16&lt;=0),"Dimensions must be positive numbers",IF(AND(G16&lt;&gt;"mm",G16&lt;&gt;"in"),"Select mm or in",IF(COUNTIFS('Opening Schedule'!$A$8:$A$107,A16)&lt;&gt;1,"Missing or duplicate Opening ID",IF(INDEX('Opening Schedule'!$G$8:$G$107,MATCH(A16,'Opening Schedule'!$A$8:$A$107,0))&lt;&gt;B16,"Revision mismatch",IF(INDEX('Opening Schedule'!$K$8:$K$107,MATCH(A16,'Opening Schedule'!$A$8:$A$107,0))&lt;&gt;"Recorded","Opening record incomplete","Linked"))))))))</x:f>
      </x:c>
      <x:c r="J16" s="1"/>
      <x:c r="K16" s="1"/>
      <x:c r="L16" s="1"/>
      <x:c r="M16" s="1"/>
      <x:c r="N16" s="1"/>
      <x:c r="O16" s="1"/>
    </x:row>
    <x:row r="17" ht="28" customHeight="1">
      <x:c r="A17" s="23"/>
      <x:c r="B17" s="23"/>
      <x:c r="C17" s="27"/>
      <x:c r="D17" s="27"/>
      <x:c r="E17" s="27"/>
      <x:c r="F17" s="27"/>
      <x:c r="G17" s="22"/>
      <x:c r="H17" s="23"/>
      <x:c r="I17" s="25" t="str">
        <x:f>IF(LEN(A17&amp;"")=0,IF(COUNTA(A17,B17,C17,D17,E17,F17,G17,H17)=0,"","Enter Opening ID"),IF(COUNTIFS('Dimension Review'!$A$8:$A$107,A17)&lt;&gt;1,"Duplicate dimension record",IF(OR(LEN(B17&amp;"")=0,LEN(C17&amp;"")=0,LEN(D17&amp;"")=0,LEN(E17&amp;"")=0,LEN(F17&amp;"")=0,LEN(G17&amp;"")=0,LEN(H17&amp;"")=0),"Complete measured and order dimensions",IF(OR(NOT(ISNUMBER(C17)),NOT(ISNUMBER(D17)),NOT(ISNUMBER(E17)),NOT(ISNUMBER(F17)),C17&lt;=0,D17&lt;=0,E17&lt;=0,F17&lt;=0),"Dimensions must be positive numbers",IF(AND(G17&lt;&gt;"mm",G17&lt;&gt;"in"),"Select mm or in",IF(COUNTIFS('Opening Schedule'!$A$8:$A$107,A17)&lt;&gt;1,"Missing or duplicate Opening ID",IF(INDEX('Opening Schedule'!$G$8:$G$107,MATCH(A17,'Opening Schedule'!$A$8:$A$107,0))&lt;&gt;B17,"Revision mismatch",IF(INDEX('Opening Schedule'!$K$8:$K$107,MATCH(A17,'Opening Schedule'!$A$8:$A$107,0))&lt;&gt;"Recorded","Opening record incomplete","Linked"))))))))</x:f>
      </x:c>
      <x:c r="J17" s="1"/>
      <x:c r="K17" s="1"/>
      <x:c r="L17" s="1"/>
      <x:c r="M17" s="1"/>
      <x:c r="N17" s="1"/>
      <x:c r="O17" s="1"/>
    </x:row>
    <x:row r="18" ht="28" customHeight="1">
      <x:c r="A18" s="23"/>
      <x:c r="B18" s="23"/>
      <x:c r="C18" s="27"/>
      <x:c r="D18" s="27"/>
      <x:c r="E18" s="27"/>
      <x:c r="F18" s="27"/>
      <x:c r="G18" s="22"/>
      <x:c r="H18" s="23"/>
      <x:c r="I18" s="25" t="str">
        <x:f>IF(LEN(A18&amp;"")=0,IF(COUNTA(A18,B18,C18,D18,E18,F18,G18,H18)=0,"","Enter Opening ID"),IF(COUNTIFS('Dimension Review'!$A$8:$A$107,A18)&lt;&gt;1,"Duplicate dimension record",IF(OR(LEN(B18&amp;"")=0,LEN(C18&amp;"")=0,LEN(D18&amp;"")=0,LEN(E18&amp;"")=0,LEN(F18&amp;"")=0,LEN(G18&amp;"")=0,LEN(H18&amp;"")=0),"Complete measured and order dimensions",IF(OR(NOT(ISNUMBER(C18)),NOT(ISNUMBER(D18)),NOT(ISNUMBER(E18)),NOT(ISNUMBER(F18)),C18&lt;=0,D18&lt;=0,E18&lt;=0,F18&lt;=0),"Dimensions must be positive numbers",IF(AND(G18&lt;&gt;"mm",G18&lt;&gt;"in"),"Select mm or in",IF(COUNTIFS('Opening Schedule'!$A$8:$A$107,A18)&lt;&gt;1,"Missing or duplicate Opening ID",IF(INDEX('Opening Schedule'!$G$8:$G$107,MATCH(A18,'Opening Schedule'!$A$8:$A$107,0))&lt;&gt;B18,"Revision mismatch",IF(INDEX('Opening Schedule'!$K$8:$K$107,MATCH(A18,'Opening Schedule'!$A$8:$A$107,0))&lt;&gt;"Recorded","Opening record incomplete","Linked"))))))))</x:f>
      </x:c>
      <x:c r="J18" s="1"/>
      <x:c r="K18" s="1"/>
      <x:c r="L18" s="1"/>
      <x:c r="M18" s="1"/>
      <x:c r="N18" s="1"/>
      <x:c r="O18" s="1"/>
    </x:row>
    <x:row r="19" ht="28" customHeight="1">
      <x:c r="A19" s="23"/>
      <x:c r="B19" s="23"/>
      <x:c r="C19" s="27"/>
      <x:c r="D19" s="27"/>
      <x:c r="E19" s="27"/>
      <x:c r="F19" s="27"/>
      <x:c r="G19" s="22"/>
      <x:c r="H19" s="23"/>
      <x:c r="I19" s="25" t="str">
        <x:f>IF(LEN(A19&amp;"")=0,IF(COUNTA(A19,B19,C19,D19,E19,F19,G19,H19)=0,"","Enter Opening ID"),IF(COUNTIFS('Dimension Review'!$A$8:$A$107,A19)&lt;&gt;1,"Duplicate dimension record",IF(OR(LEN(B19&amp;"")=0,LEN(C19&amp;"")=0,LEN(D19&amp;"")=0,LEN(E19&amp;"")=0,LEN(F19&amp;"")=0,LEN(G19&amp;"")=0,LEN(H19&amp;"")=0),"Complete measured and order dimensions",IF(OR(NOT(ISNUMBER(C19)),NOT(ISNUMBER(D19)),NOT(ISNUMBER(E19)),NOT(ISNUMBER(F19)),C19&lt;=0,D19&lt;=0,E19&lt;=0,F19&lt;=0),"Dimensions must be positive numbers",IF(AND(G19&lt;&gt;"mm",G19&lt;&gt;"in"),"Select mm or in",IF(COUNTIFS('Opening Schedule'!$A$8:$A$107,A19)&lt;&gt;1,"Missing or duplicate Opening ID",IF(INDEX('Opening Schedule'!$G$8:$G$107,MATCH(A19,'Opening Schedule'!$A$8:$A$107,0))&lt;&gt;B19,"Revision mismatch",IF(INDEX('Opening Schedule'!$K$8:$K$107,MATCH(A19,'Opening Schedule'!$A$8:$A$107,0))&lt;&gt;"Recorded","Opening record incomplete","Linked"))))))))</x:f>
      </x:c>
      <x:c r="J19" s="1"/>
      <x:c r="K19" s="1"/>
      <x:c r="L19" s="1"/>
      <x:c r="M19" s="1"/>
      <x:c r="N19" s="1"/>
      <x:c r="O19" s="1"/>
    </x:row>
    <x:row r="20" ht="28" customHeight="1">
      <x:c r="A20" s="23"/>
      <x:c r="B20" s="23"/>
      <x:c r="C20" s="27"/>
      <x:c r="D20" s="27"/>
      <x:c r="E20" s="27"/>
      <x:c r="F20" s="27"/>
      <x:c r="G20" s="22"/>
      <x:c r="H20" s="23"/>
      <x:c r="I20" s="25" t="str">
        <x:f>IF(LEN(A20&amp;"")=0,IF(COUNTA(A20,B20,C20,D20,E20,F20,G20,H20)=0,"","Enter Opening ID"),IF(COUNTIFS('Dimension Review'!$A$8:$A$107,A20)&lt;&gt;1,"Duplicate dimension record",IF(OR(LEN(B20&amp;"")=0,LEN(C20&amp;"")=0,LEN(D20&amp;"")=0,LEN(E20&amp;"")=0,LEN(F20&amp;"")=0,LEN(G20&amp;"")=0,LEN(H20&amp;"")=0),"Complete measured and order dimensions",IF(OR(NOT(ISNUMBER(C20)),NOT(ISNUMBER(D20)),NOT(ISNUMBER(E20)),NOT(ISNUMBER(F20)),C20&lt;=0,D20&lt;=0,E20&lt;=0,F20&lt;=0),"Dimensions must be positive numbers",IF(AND(G20&lt;&gt;"mm",G20&lt;&gt;"in"),"Select mm or in",IF(COUNTIFS('Opening Schedule'!$A$8:$A$107,A20)&lt;&gt;1,"Missing or duplicate Opening ID",IF(INDEX('Opening Schedule'!$G$8:$G$107,MATCH(A20,'Opening Schedule'!$A$8:$A$107,0))&lt;&gt;B20,"Revision mismatch",IF(INDEX('Opening Schedule'!$K$8:$K$107,MATCH(A20,'Opening Schedule'!$A$8:$A$107,0))&lt;&gt;"Recorded","Opening record incomplete","Linked"))))))))</x:f>
      </x:c>
      <x:c r="J20" s="1"/>
      <x:c r="K20" s="1"/>
      <x:c r="L20" s="1"/>
      <x:c r="M20" s="1"/>
      <x:c r="N20" s="1"/>
      <x:c r="O20" s="1"/>
    </x:row>
    <x:row r="21" ht="28" customHeight="1">
      <x:c r="A21" s="23"/>
      <x:c r="B21" s="23"/>
      <x:c r="C21" s="27"/>
      <x:c r="D21" s="27"/>
      <x:c r="E21" s="27"/>
      <x:c r="F21" s="27"/>
      <x:c r="G21" s="22"/>
      <x:c r="H21" s="23"/>
      <x:c r="I21" s="25" t="str">
        <x:f>IF(LEN(A21&amp;"")=0,IF(COUNTA(A21,B21,C21,D21,E21,F21,G21,H21)=0,"","Enter Opening ID"),IF(COUNTIFS('Dimension Review'!$A$8:$A$107,A21)&lt;&gt;1,"Duplicate dimension record",IF(OR(LEN(B21&amp;"")=0,LEN(C21&amp;"")=0,LEN(D21&amp;"")=0,LEN(E21&amp;"")=0,LEN(F21&amp;"")=0,LEN(G21&amp;"")=0,LEN(H21&amp;"")=0),"Complete measured and order dimensions",IF(OR(NOT(ISNUMBER(C21)),NOT(ISNUMBER(D21)),NOT(ISNUMBER(E21)),NOT(ISNUMBER(F21)),C21&lt;=0,D21&lt;=0,E21&lt;=0,F21&lt;=0),"Dimensions must be positive numbers",IF(AND(G21&lt;&gt;"mm",G21&lt;&gt;"in"),"Select mm or in",IF(COUNTIFS('Opening Schedule'!$A$8:$A$107,A21)&lt;&gt;1,"Missing or duplicate Opening ID",IF(INDEX('Opening Schedule'!$G$8:$G$107,MATCH(A21,'Opening Schedule'!$A$8:$A$107,0))&lt;&gt;B21,"Revision mismatch",IF(INDEX('Opening Schedule'!$K$8:$K$107,MATCH(A21,'Opening Schedule'!$A$8:$A$107,0))&lt;&gt;"Recorded","Opening record incomplete","Linked"))))))))</x:f>
      </x:c>
      <x:c r="J21" s="1"/>
      <x:c r="K21" s="1"/>
      <x:c r="L21" s="1"/>
      <x:c r="M21" s="1"/>
      <x:c r="N21" s="1"/>
      <x:c r="O21" s="1"/>
    </x:row>
    <x:row r="22" ht="28" customHeight="1">
      <x:c r="A22" s="23"/>
      <x:c r="B22" s="23"/>
      <x:c r="C22" s="27"/>
      <x:c r="D22" s="27"/>
      <x:c r="E22" s="27"/>
      <x:c r="F22" s="27"/>
      <x:c r="G22" s="22"/>
      <x:c r="H22" s="23"/>
      <x:c r="I22" s="25" t="str">
        <x:f>IF(LEN(A22&amp;"")=0,IF(COUNTA(A22,B22,C22,D22,E22,F22,G22,H22)=0,"","Enter Opening ID"),IF(COUNTIFS('Dimension Review'!$A$8:$A$107,A22)&lt;&gt;1,"Duplicate dimension record",IF(OR(LEN(B22&amp;"")=0,LEN(C22&amp;"")=0,LEN(D22&amp;"")=0,LEN(E22&amp;"")=0,LEN(F22&amp;"")=0,LEN(G22&amp;"")=0,LEN(H22&amp;"")=0),"Complete measured and order dimensions",IF(OR(NOT(ISNUMBER(C22)),NOT(ISNUMBER(D22)),NOT(ISNUMBER(E22)),NOT(ISNUMBER(F22)),C22&lt;=0,D22&lt;=0,E22&lt;=0,F22&lt;=0),"Dimensions must be positive numbers",IF(AND(G22&lt;&gt;"mm",G22&lt;&gt;"in"),"Select mm or in",IF(COUNTIFS('Opening Schedule'!$A$8:$A$107,A22)&lt;&gt;1,"Missing or duplicate Opening ID",IF(INDEX('Opening Schedule'!$G$8:$G$107,MATCH(A22,'Opening Schedule'!$A$8:$A$107,0))&lt;&gt;B22,"Revision mismatch",IF(INDEX('Opening Schedule'!$K$8:$K$107,MATCH(A22,'Opening Schedule'!$A$8:$A$107,0))&lt;&gt;"Recorded","Opening record incomplete","Linked"))))))))</x:f>
      </x:c>
      <x:c r="J22" s="1"/>
      <x:c r="K22" s="1"/>
      <x:c r="L22" s="1"/>
      <x:c r="M22" s="1"/>
      <x:c r="N22" s="1"/>
      <x:c r="O22" s="1"/>
    </x:row>
    <x:row r="23" ht="28" customHeight="1">
      <x:c r="A23" s="23"/>
      <x:c r="B23" s="23"/>
      <x:c r="C23" s="27"/>
      <x:c r="D23" s="27"/>
      <x:c r="E23" s="27"/>
      <x:c r="F23" s="27"/>
      <x:c r="G23" s="22"/>
      <x:c r="H23" s="23"/>
      <x:c r="I23" s="25" t="str">
        <x:f>IF(LEN(A23&amp;"")=0,IF(COUNTA(A23,B23,C23,D23,E23,F23,G23,H23)=0,"","Enter Opening ID"),IF(COUNTIFS('Dimension Review'!$A$8:$A$107,A23)&lt;&gt;1,"Duplicate dimension record",IF(OR(LEN(B23&amp;"")=0,LEN(C23&amp;"")=0,LEN(D23&amp;"")=0,LEN(E23&amp;"")=0,LEN(F23&amp;"")=0,LEN(G23&amp;"")=0,LEN(H23&amp;"")=0),"Complete measured and order dimensions",IF(OR(NOT(ISNUMBER(C23)),NOT(ISNUMBER(D23)),NOT(ISNUMBER(E23)),NOT(ISNUMBER(F23)),C23&lt;=0,D23&lt;=0,E23&lt;=0,F23&lt;=0),"Dimensions must be positive numbers",IF(AND(G23&lt;&gt;"mm",G23&lt;&gt;"in"),"Select mm or in",IF(COUNTIFS('Opening Schedule'!$A$8:$A$107,A23)&lt;&gt;1,"Missing or duplicate Opening ID",IF(INDEX('Opening Schedule'!$G$8:$G$107,MATCH(A23,'Opening Schedule'!$A$8:$A$107,0))&lt;&gt;B23,"Revision mismatch",IF(INDEX('Opening Schedule'!$K$8:$K$107,MATCH(A23,'Opening Schedule'!$A$8:$A$107,0))&lt;&gt;"Recorded","Opening record incomplete","Linked"))))))))</x:f>
      </x:c>
      <x:c r="J23" s="1"/>
      <x:c r="K23" s="1"/>
      <x:c r="L23" s="1"/>
      <x:c r="M23" s="1"/>
      <x:c r="N23" s="1"/>
      <x:c r="O23" s="1"/>
    </x:row>
    <x:row r="24" ht="28" customHeight="1">
      <x:c r="A24" s="23"/>
      <x:c r="B24" s="23"/>
      <x:c r="C24" s="27"/>
      <x:c r="D24" s="27"/>
      <x:c r="E24" s="27"/>
      <x:c r="F24" s="27"/>
      <x:c r="G24" s="22"/>
      <x:c r="H24" s="23"/>
      <x:c r="I24" s="25" t="str">
        <x:f>IF(LEN(A24&amp;"")=0,IF(COUNTA(A24,B24,C24,D24,E24,F24,G24,H24)=0,"","Enter Opening ID"),IF(COUNTIFS('Dimension Review'!$A$8:$A$107,A24)&lt;&gt;1,"Duplicate dimension record",IF(OR(LEN(B24&amp;"")=0,LEN(C24&amp;"")=0,LEN(D24&amp;"")=0,LEN(E24&amp;"")=0,LEN(F24&amp;"")=0,LEN(G24&amp;"")=0,LEN(H24&amp;"")=0),"Complete measured and order dimensions",IF(OR(NOT(ISNUMBER(C24)),NOT(ISNUMBER(D24)),NOT(ISNUMBER(E24)),NOT(ISNUMBER(F24)),C24&lt;=0,D24&lt;=0,E24&lt;=0,F24&lt;=0),"Dimensions must be positive numbers",IF(AND(G24&lt;&gt;"mm",G24&lt;&gt;"in"),"Select mm or in",IF(COUNTIFS('Opening Schedule'!$A$8:$A$107,A24)&lt;&gt;1,"Missing or duplicate Opening ID",IF(INDEX('Opening Schedule'!$G$8:$G$107,MATCH(A24,'Opening Schedule'!$A$8:$A$107,0))&lt;&gt;B24,"Revision mismatch",IF(INDEX('Opening Schedule'!$K$8:$K$107,MATCH(A24,'Opening Schedule'!$A$8:$A$107,0))&lt;&gt;"Recorded","Opening record incomplete","Linked"))))))))</x:f>
      </x:c>
      <x:c r="J24" s="1"/>
      <x:c r="K24" s="1"/>
      <x:c r="L24" s="1"/>
      <x:c r="M24" s="1"/>
      <x:c r="N24" s="1"/>
      <x:c r="O24" s="1"/>
    </x:row>
    <x:row r="25" ht="28" customHeight="1">
      <x:c r="A25" s="23"/>
      <x:c r="B25" s="23"/>
      <x:c r="C25" s="27"/>
      <x:c r="D25" s="27"/>
      <x:c r="E25" s="27"/>
      <x:c r="F25" s="27"/>
      <x:c r="G25" s="22"/>
      <x:c r="H25" s="23"/>
      <x:c r="I25" s="25" t="str">
        <x:f>IF(LEN(A25&amp;"")=0,IF(COUNTA(A25,B25,C25,D25,E25,F25,G25,H25)=0,"","Enter Opening ID"),IF(COUNTIFS('Dimension Review'!$A$8:$A$107,A25)&lt;&gt;1,"Duplicate dimension record",IF(OR(LEN(B25&amp;"")=0,LEN(C25&amp;"")=0,LEN(D25&amp;"")=0,LEN(E25&amp;"")=0,LEN(F25&amp;"")=0,LEN(G25&amp;"")=0,LEN(H25&amp;"")=0),"Complete measured and order dimensions",IF(OR(NOT(ISNUMBER(C25)),NOT(ISNUMBER(D25)),NOT(ISNUMBER(E25)),NOT(ISNUMBER(F25)),C25&lt;=0,D25&lt;=0,E25&lt;=0,F25&lt;=0),"Dimensions must be positive numbers",IF(AND(G25&lt;&gt;"mm",G25&lt;&gt;"in"),"Select mm or in",IF(COUNTIFS('Opening Schedule'!$A$8:$A$107,A25)&lt;&gt;1,"Missing or duplicate Opening ID",IF(INDEX('Opening Schedule'!$G$8:$G$107,MATCH(A25,'Opening Schedule'!$A$8:$A$107,0))&lt;&gt;B25,"Revision mismatch",IF(INDEX('Opening Schedule'!$K$8:$K$107,MATCH(A25,'Opening Schedule'!$A$8:$A$107,0))&lt;&gt;"Recorded","Opening record incomplete","Linked"))))))))</x:f>
      </x:c>
      <x:c r="J25" s="1"/>
      <x:c r="K25" s="1"/>
      <x:c r="L25" s="1"/>
      <x:c r="M25" s="1"/>
      <x:c r="N25" s="1"/>
      <x:c r="O25" s="1"/>
    </x:row>
    <x:row r="26" ht="28" customHeight="1">
      <x:c r="A26" s="23"/>
      <x:c r="B26" s="23"/>
      <x:c r="C26" s="27"/>
      <x:c r="D26" s="27"/>
      <x:c r="E26" s="27"/>
      <x:c r="F26" s="27"/>
      <x:c r="G26" s="22"/>
      <x:c r="H26" s="23"/>
      <x:c r="I26" s="25" t="str">
        <x:f>IF(LEN(A26&amp;"")=0,IF(COUNTA(A26,B26,C26,D26,E26,F26,G26,H26)=0,"","Enter Opening ID"),IF(COUNTIFS('Dimension Review'!$A$8:$A$107,A26)&lt;&gt;1,"Duplicate dimension record",IF(OR(LEN(B26&amp;"")=0,LEN(C26&amp;"")=0,LEN(D26&amp;"")=0,LEN(E26&amp;"")=0,LEN(F26&amp;"")=0,LEN(G26&amp;"")=0,LEN(H26&amp;"")=0),"Complete measured and order dimensions",IF(OR(NOT(ISNUMBER(C26)),NOT(ISNUMBER(D26)),NOT(ISNUMBER(E26)),NOT(ISNUMBER(F26)),C26&lt;=0,D26&lt;=0,E26&lt;=0,F26&lt;=0),"Dimensions must be positive numbers",IF(AND(G26&lt;&gt;"mm",G26&lt;&gt;"in"),"Select mm or in",IF(COUNTIFS('Opening Schedule'!$A$8:$A$107,A26)&lt;&gt;1,"Missing or duplicate Opening ID",IF(INDEX('Opening Schedule'!$G$8:$G$107,MATCH(A26,'Opening Schedule'!$A$8:$A$107,0))&lt;&gt;B26,"Revision mismatch",IF(INDEX('Opening Schedule'!$K$8:$K$107,MATCH(A26,'Opening Schedule'!$A$8:$A$107,0))&lt;&gt;"Recorded","Opening record incomplete","Linked"))))))))</x:f>
      </x:c>
      <x:c r="J26" s="1"/>
      <x:c r="K26" s="1"/>
      <x:c r="L26" s="1"/>
      <x:c r="M26" s="1"/>
      <x:c r="N26" s="1"/>
      <x:c r="O26" s="1"/>
    </x:row>
    <x:row r="27" ht="28" customHeight="1">
      <x:c r="A27" s="23"/>
      <x:c r="B27" s="23"/>
      <x:c r="C27" s="27"/>
      <x:c r="D27" s="27"/>
      <x:c r="E27" s="27"/>
      <x:c r="F27" s="27"/>
      <x:c r="G27" s="22"/>
      <x:c r="H27" s="23"/>
      <x:c r="I27" s="25" t="str">
        <x:f>IF(LEN(A27&amp;"")=0,IF(COUNTA(A27,B27,C27,D27,E27,F27,G27,H27)=0,"","Enter Opening ID"),IF(COUNTIFS('Dimension Review'!$A$8:$A$107,A27)&lt;&gt;1,"Duplicate dimension record",IF(OR(LEN(B27&amp;"")=0,LEN(C27&amp;"")=0,LEN(D27&amp;"")=0,LEN(E27&amp;"")=0,LEN(F27&amp;"")=0,LEN(G27&amp;"")=0,LEN(H27&amp;"")=0),"Complete measured and order dimensions",IF(OR(NOT(ISNUMBER(C27)),NOT(ISNUMBER(D27)),NOT(ISNUMBER(E27)),NOT(ISNUMBER(F27)),C27&lt;=0,D27&lt;=0,E27&lt;=0,F27&lt;=0),"Dimensions must be positive numbers",IF(AND(G27&lt;&gt;"mm",G27&lt;&gt;"in"),"Select mm or in",IF(COUNTIFS('Opening Schedule'!$A$8:$A$107,A27)&lt;&gt;1,"Missing or duplicate Opening ID",IF(INDEX('Opening Schedule'!$G$8:$G$107,MATCH(A27,'Opening Schedule'!$A$8:$A$107,0))&lt;&gt;B27,"Revision mismatch",IF(INDEX('Opening Schedule'!$K$8:$K$107,MATCH(A27,'Opening Schedule'!$A$8:$A$107,0))&lt;&gt;"Recorded","Opening record incomplete","Linked"))))))))</x:f>
      </x:c>
      <x:c r="J27" s="1"/>
      <x:c r="K27" s="1"/>
      <x:c r="L27" s="1"/>
      <x:c r="M27" s="1"/>
      <x:c r="N27" s="1"/>
      <x:c r="O27" s="1"/>
    </x:row>
    <x:row r="28" ht="28" customHeight="1">
      <x:c r="A28" s="23"/>
      <x:c r="B28" s="23"/>
      <x:c r="C28" s="27"/>
      <x:c r="D28" s="27"/>
      <x:c r="E28" s="27"/>
      <x:c r="F28" s="27"/>
      <x:c r="G28" s="22"/>
      <x:c r="H28" s="23"/>
      <x:c r="I28" s="25" t="str">
        <x:f>IF(LEN(A28&amp;"")=0,IF(COUNTA(A28,B28,C28,D28,E28,F28,G28,H28)=0,"","Enter Opening ID"),IF(COUNTIFS('Dimension Review'!$A$8:$A$107,A28)&lt;&gt;1,"Duplicate dimension record",IF(OR(LEN(B28&amp;"")=0,LEN(C28&amp;"")=0,LEN(D28&amp;"")=0,LEN(E28&amp;"")=0,LEN(F28&amp;"")=0,LEN(G28&amp;"")=0,LEN(H28&amp;"")=0),"Complete measured and order dimensions",IF(OR(NOT(ISNUMBER(C28)),NOT(ISNUMBER(D28)),NOT(ISNUMBER(E28)),NOT(ISNUMBER(F28)),C28&lt;=0,D28&lt;=0,E28&lt;=0,F28&lt;=0),"Dimensions must be positive numbers",IF(AND(G28&lt;&gt;"mm",G28&lt;&gt;"in"),"Select mm or in",IF(COUNTIFS('Opening Schedule'!$A$8:$A$107,A28)&lt;&gt;1,"Missing or duplicate Opening ID",IF(INDEX('Opening Schedule'!$G$8:$G$107,MATCH(A28,'Opening Schedule'!$A$8:$A$107,0))&lt;&gt;B28,"Revision mismatch",IF(INDEX('Opening Schedule'!$K$8:$K$107,MATCH(A28,'Opening Schedule'!$A$8:$A$107,0))&lt;&gt;"Recorded","Opening record incomplete","Linked"))))))))</x:f>
      </x:c>
      <x:c r="J28" s="1"/>
      <x:c r="K28" s="1"/>
      <x:c r="L28" s="1"/>
      <x:c r="M28" s="1"/>
      <x:c r="N28" s="1"/>
      <x:c r="O28" s="1"/>
    </x:row>
    <x:row r="29" ht="28" customHeight="1">
      <x:c r="A29" s="23"/>
      <x:c r="B29" s="23"/>
      <x:c r="C29" s="27"/>
      <x:c r="D29" s="27"/>
      <x:c r="E29" s="27"/>
      <x:c r="F29" s="27"/>
      <x:c r="G29" s="22"/>
      <x:c r="H29" s="23"/>
      <x:c r="I29" s="25" t="str">
        <x:f>IF(LEN(A29&amp;"")=0,IF(COUNTA(A29,B29,C29,D29,E29,F29,G29,H29)=0,"","Enter Opening ID"),IF(COUNTIFS('Dimension Review'!$A$8:$A$107,A29)&lt;&gt;1,"Duplicate dimension record",IF(OR(LEN(B29&amp;"")=0,LEN(C29&amp;"")=0,LEN(D29&amp;"")=0,LEN(E29&amp;"")=0,LEN(F29&amp;"")=0,LEN(G29&amp;"")=0,LEN(H29&amp;"")=0),"Complete measured and order dimensions",IF(OR(NOT(ISNUMBER(C29)),NOT(ISNUMBER(D29)),NOT(ISNUMBER(E29)),NOT(ISNUMBER(F29)),C29&lt;=0,D29&lt;=0,E29&lt;=0,F29&lt;=0),"Dimensions must be positive numbers",IF(AND(G29&lt;&gt;"mm",G29&lt;&gt;"in"),"Select mm or in",IF(COUNTIFS('Opening Schedule'!$A$8:$A$107,A29)&lt;&gt;1,"Missing or duplicate Opening ID",IF(INDEX('Opening Schedule'!$G$8:$G$107,MATCH(A29,'Opening Schedule'!$A$8:$A$107,0))&lt;&gt;B29,"Revision mismatch",IF(INDEX('Opening Schedule'!$K$8:$K$107,MATCH(A29,'Opening Schedule'!$A$8:$A$107,0))&lt;&gt;"Recorded","Opening record incomplete","Linked"))))))))</x:f>
      </x:c>
      <x:c r="J29" s="1"/>
      <x:c r="K29" s="1"/>
      <x:c r="L29" s="1"/>
      <x:c r="M29" s="1"/>
      <x:c r="N29" s="1"/>
      <x:c r="O29" s="1"/>
    </x:row>
    <x:row r="30" ht="28" customHeight="1">
      <x:c r="A30" s="23"/>
      <x:c r="B30" s="23"/>
      <x:c r="C30" s="27"/>
      <x:c r="D30" s="27"/>
      <x:c r="E30" s="27"/>
      <x:c r="F30" s="27"/>
      <x:c r="G30" s="22"/>
      <x:c r="H30" s="23"/>
      <x:c r="I30" s="25" t="str">
        <x:f>IF(LEN(A30&amp;"")=0,IF(COUNTA(A30,B30,C30,D30,E30,F30,G30,H30)=0,"","Enter Opening ID"),IF(COUNTIFS('Dimension Review'!$A$8:$A$107,A30)&lt;&gt;1,"Duplicate dimension record",IF(OR(LEN(B30&amp;"")=0,LEN(C30&amp;"")=0,LEN(D30&amp;"")=0,LEN(E30&amp;"")=0,LEN(F30&amp;"")=0,LEN(G30&amp;"")=0,LEN(H30&amp;"")=0),"Complete measured and order dimensions",IF(OR(NOT(ISNUMBER(C30)),NOT(ISNUMBER(D30)),NOT(ISNUMBER(E30)),NOT(ISNUMBER(F30)),C30&lt;=0,D30&lt;=0,E30&lt;=0,F30&lt;=0),"Dimensions must be positive numbers",IF(AND(G30&lt;&gt;"mm",G30&lt;&gt;"in"),"Select mm or in",IF(COUNTIFS('Opening Schedule'!$A$8:$A$107,A30)&lt;&gt;1,"Missing or duplicate Opening ID",IF(INDEX('Opening Schedule'!$G$8:$G$107,MATCH(A30,'Opening Schedule'!$A$8:$A$107,0))&lt;&gt;B30,"Revision mismatch",IF(INDEX('Opening Schedule'!$K$8:$K$107,MATCH(A30,'Opening Schedule'!$A$8:$A$107,0))&lt;&gt;"Recorded","Opening record incomplete","Linked"))))))))</x:f>
      </x:c>
      <x:c r="J30" s="1"/>
      <x:c r="K30" s="1"/>
      <x:c r="L30" s="1"/>
      <x:c r="M30" s="1"/>
      <x:c r="N30" s="1"/>
      <x:c r="O30" s="1"/>
    </x:row>
    <x:row r="31" ht="28" customHeight="1">
      <x:c r="A31" s="23"/>
      <x:c r="B31" s="23"/>
      <x:c r="C31" s="27"/>
      <x:c r="D31" s="27"/>
      <x:c r="E31" s="27"/>
      <x:c r="F31" s="27"/>
      <x:c r="G31" s="22"/>
      <x:c r="H31" s="23"/>
      <x:c r="I31" s="25" t="str">
        <x:f>IF(LEN(A31&amp;"")=0,IF(COUNTA(A31,B31,C31,D31,E31,F31,G31,H31)=0,"","Enter Opening ID"),IF(COUNTIFS('Dimension Review'!$A$8:$A$107,A31)&lt;&gt;1,"Duplicate dimension record",IF(OR(LEN(B31&amp;"")=0,LEN(C31&amp;"")=0,LEN(D31&amp;"")=0,LEN(E31&amp;"")=0,LEN(F31&amp;"")=0,LEN(G31&amp;"")=0,LEN(H31&amp;"")=0),"Complete measured and order dimensions",IF(OR(NOT(ISNUMBER(C31)),NOT(ISNUMBER(D31)),NOT(ISNUMBER(E31)),NOT(ISNUMBER(F31)),C31&lt;=0,D31&lt;=0,E31&lt;=0,F31&lt;=0),"Dimensions must be positive numbers",IF(AND(G31&lt;&gt;"mm",G31&lt;&gt;"in"),"Select mm or in",IF(COUNTIFS('Opening Schedule'!$A$8:$A$107,A31)&lt;&gt;1,"Missing or duplicate Opening ID",IF(INDEX('Opening Schedule'!$G$8:$G$107,MATCH(A31,'Opening Schedule'!$A$8:$A$107,0))&lt;&gt;B31,"Revision mismatch",IF(INDEX('Opening Schedule'!$K$8:$K$107,MATCH(A31,'Opening Schedule'!$A$8:$A$107,0))&lt;&gt;"Recorded","Opening record incomplete","Linked"))))))))</x:f>
      </x:c>
      <x:c r="J31" s="1"/>
      <x:c r="K31" s="1"/>
      <x:c r="L31" s="1"/>
      <x:c r="M31" s="1"/>
      <x:c r="N31" s="1"/>
      <x:c r="O31" s="1"/>
    </x:row>
    <x:row r="32" ht="28" customHeight="1">
      <x:c r="A32" s="23"/>
      <x:c r="B32" s="23"/>
      <x:c r="C32" s="27"/>
      <x:c r="D32" s="27"/>
      <x:c r="E32" s="27"/>
      <x:c r="F32" s="27"/>
      <x:c r="G32" s="22"/>
      <x:c r="H32" s="23"/>
      <x:c r="I32" s="25" t="str">
        <x:f>IF(LEN(A32&amp;"")=0,IF(COUNTA(A32,B32,C32,D32,E32,F32,G32,H32)=0,"","Enter Opening ID"),IF(COUNTIFS('Dimension Review'!$A$8:$A$107,A32)&lt;&gt;1,"Duplicate dimension record",IF(OR(LEN(B32&amp;"")=0,LEN(C32&amp;"")=0,LEN(D32&amp;"")=0,LEN(E32&amp;"")=0,LEN(F32&amp;"")=0,LEN(G32&amp;"")=0,LEN(H32&amp;"")=0),"Complete measured and order dimensions",IF(OR(NOT(ISNUMBER(C32)),NOT(ISNUMBER(D32)),NOT(ISNUMBER(E32)),NOT(ISNUMBER(F32)),C32&lt;=0,D32&lt;=0,E32&lt;=0,F32&lt;=0),"Dimensions must be positive numbers",IF(AND(G32&lt;&gt;"mm",G32&lt;&gt;"in"),"Select mm or in",IF(COUNTIFS('Opening Schedule'!$A$8:$A$107,A32)&lt;&gt;1,"Missing or duplicate Opening ID",IF(INDEX('Opening Schedule'!$G$8:$G$107,MATCH(A32,'Opening Schedule'!$A$8:$A$107,0))&lt;&gt;B32,"Revision mismatch",IF(INDEX('Opening Schedule'!$K$8:$K$107,MATCH(A32,'Opening Schedule'!$A$8:$A$107,0))&lt;&gt;"Recorded","Opening record incomplete","Linked"))))))))</x:f>
      </x:c>
      <x:c r="J32" s="1"/>
      <x:c r="K32" s="1"/>
      <x:c r="L32" s="1"/>
      <x:c r="M32" s="1"/>
      <x:c r="N32" s="1"/>
      <x:c r="O32" s="1"/>
    </x:row>
    <x:row r="33" ht="28" customHeight="1">
      <x:c r="A33" s="23"/>
      <x:c r="B33" s="23"/>
      <x:c r="C33" s="27"/>
      <x:c r="D33" s="27"/>
      <x:c r="E33" s="27"/>
      <x:c r="F33" s="27"/>
      <x:c r="G33" s="22"/>
      <x:c r="H33" s="23"/>
      <x:c r="I33" s="25" t="str">
        <x:f>IF(LEN(A33&amp;"")=0,IF(COUNTA(A33,B33,C33,D33,E33,F33,G33,H33)=0,"","Enter Opening ID"),IF(COUNTIFS('Dimension Review'!$A$8:$A$107,A33)&lt;&gt;1,"Duplicate dimension record",IF(OR(LEN(B33&amp;"")=0,LEN(C33&amp;"")=0,LEN(D33&amp;"")=0,LEN(E33&amp;"")=0,LEN(F33&amp;"")=0,LEN(G33&amp;"")=0,LEN(H33&amp;"")=0),"Complete measured and order dimensions",IF(OR(NOT(ISNUMBER(C33)),NOT(ISNUMBER(D33)),NOT(ISNUMBER(E33)),NOT(ISNUMBER(F33)),C33&lt;=0,D33&lt;=0,E33&lt;=0,F33&lt;=0),"Dimensions must be positive numbers",IF(AND(G33&lt;&gt;"mm",G33&lt;&gt;"in"),"Select mm or in",IF(COUNTIFS('Opening Schedule'!$A$8:$A$107,A33)&lt;&gt;1,"Missing or duplicate Opening ID",IF(INDEX('Opening Schedule'!$G$8:$G$107,MATCH(A33,'Opening Schedule'!$A$8:$A$107,0))&lt;&gt;B33,"Revision mismatch",IF(INDEX('Opening Schedule'!$K$8:$K$107,MATCH(A33,'Opening Schedule'!$A$8:$A$107,0))&lt;&gt;"Recorded","Opening record incomplete","Linked"))))))))</x:f>
      </x:c>
      <x:c r="J33" s="1"/>
      <x:c r="K33" s="1"/>
      <x:c r="L33" s="1"/>
      <x:c r="M33" s="1"/>
      <x:c r="N33" s="1"/>
      <x:c r="O33" s="1"/>
    </x:row>
    <x:row r="34" ht="28" customHeight="1">
      <x:c r="A34" s="23"/>
      <x:c r="B34" s="23"/>
      <x:c r="C34" s="27"/>
      <x:c r="D34" s="27"/>
      <x:c r="E34" s="27"/>
      <x:c r="F34" s="27"/>
      <x:c r="G34" s="22"/>
      <x:c r="H34" s="23"/>
      <x:c r="I34" s="25" t="str">
        <x:f>IF(LEN(A34&amp;"")=0,IF(COUNTA(A34,B34,C34,D34,E34,F34,G34,H34)=0,"","Enter Opening ID"),IF(COUNTIFS('Dimension Review'!$A$8:$A$107,A34)&lt;&gt;1,"Duplicate dimension record",IF(OR(LEN(B34&amp;"")=0,LEN(C34&amp;"")=0,LEN(D34&amp;"")=0,LEN(E34&amp;"")=0,LEN(F34&amp;"")=0,LEN(G34&amp;"")=0,LEN(H34&amp;"")=0),"Complete measured and order dimensions",IF(OR(NOT(ISNUMBER(C34)),NOT(ISNUMBER(D34)),NOT(ISNUMBER(E34)),NOT(ISNUMBER(F34)),C34&lt;=0,D34&lt;=0,E34&lt;=0,F34&lt;=0),"Dimensions must be positive numbers",IF(AND(G34&lt;&gt;"mm",G34&lt;&gt;"in"),"Select mm or in",IF(COUNTIFS('Opening Schedule'!$A$8:$A$107,A34)&lt;&gt;1,"Missing or duplicate Opening ID",IF(INDEX('Opening Schedule'!$G$8:$G$107,MATCH(A34,'Opening Schedule'!$A$8:$A$107,0))&lt;&gt;B34,"Revision mismatch",IF(INDEX('Opening Schedule'!$K$8:$K$107,MATCH(A34,'Opening Schedule'!$A$8:$A$107,0))&lt;&gt;"Recorded","Opening record incomplete","Linked"))))))))</x:f>
      </x:c>
      <x:c r="J34" s="1"/>
      <x:c r="K34" s="1"/>
      <x:c r="L34" s="1"/>
      <x:c r="M34" s="1"/>
      <x:c r="N34" s="1"/>
      <x:c r="O34" s="1"/>
    </x:row>
    <x:row r="35" ht="28" customHeight="1">
      <x:c r="A35" s="23"/>
      <x:c r="B35" s="23"/>
      <x:c r="C35" s="27"/>
      <x:c r="D35" s="27"/>
      <x:c r="E35" s="27"/>
      <x:c r="F35" s="27"/>
      <x:c r="G35" s="22"/>
      <x:c r="H35" s="23"/>
      <x:c r="I35" s="25" t="str">
        <x:f>IF(LEN(A35&amp;"")=0,IF(COUNTA(A35,B35,C35,D35,E35,F35,G35,H35)=0,"","Enter Opening ID"),IF(COUNTIFS('Dimension Review'!$A$8:$A$107,A35)&lt;&gt;1,"Duplicate dimension record",IF(OR(LEN(B35&amp;"")=0,LEN(C35&amp;"")=0,LEN(D35&amp;"")=0,LEN(E35&amp;"")=0,LEN(F35&amp;"")=0,LEN(G35&amp;"")=0,LEN(H35&amp;"")=0),"Complete measured and order dimensions",IF(OR(NOT(ISNUMBER(C35)),NOT(ISNUMBER(D35)),NOT(ISNUMBER(E35)),NOT(ISNUMBER(F35)),C35&lt;=0,D35&lt;=0,E35&lt;=0,F35&lt;=0),"Dimensions must be positive numbers",IF(AND(G35&lt;&gt;"mm",G35&lt;&gt;"in"),"Select mm or in",IF(COUNTIFS('Opening Schedule'!$A$8:$A$107,A35)&lt;&gt;1,"Missing or duplicate Opening ID",IF(INDEX('Opening Schedule'!$G$8:$G$107,MATCH(A35,'Opening Schedule'!$A$8:$A$107,0))&lt;&gt;B35,"Revision mismatch",IF(INDEX('Opening Schedule'!$K$8:$K$107,MATCH(A35,'Opening Schedule'!$A$8:$A$107,0))&lt;&gt;"Recorded","Opening record incomplete","Linked"))))))))</x:f>
      </x:c>
      <x:c r="J35" s="1"/>
      <x:c r="K35" s="1"/>
      <x:c r="L35" s="1"/>
      <x:c r="M35" s="1"/>
      <x:c r="N35" s="1"/>
      <x:c r="O35" s="1"/>
    </x:row>
    <x:row r="36" ht="28" customHeight="1">
      <x:c r="A36" s="23"/>
      <x:c r="B36" s="23"/>
      <x:c r="C36" s="27"/>
      <x:c r="D36" s="27"/>
      <x:c r="E36" s="27"/>
      <x:c r="F36" s="27"/>
      <x:c r="G36" s="22"/>
      <x:c r="H36" s="23"/>
      <x:c r="I36" s="25" t="str">
        <x:f>IF(LEN(A36&amp;"")=0,IF(COUNTA(A36,B36,C36,D36,E36,F36,G36,H36)=0,"","Enter Opening ID"),IF(COUNTIFS('Dimension Review'!$A$8:$A$107,A36)&lt;&gt;1,"Duplicate dimension record",IF(OR(LEN(B36&amp;"")=0,LEN(C36&amp;"")=0,LEN(D36&amp;"")=0,LEN(E36&amp;"")=0,LEN(F36&amp;"")=0,LEN(G36&amp;"")=0,LEN(H36&amp;"")=0),"Complete measured and order dimensions",IF(OR(NOT(ISNUMBER(C36)),NOT(ISNUMBER(D36)),NOT(ISNUMBER(E36)),NOT(ISNUMBER(F36)),C36&lt;=0,D36&lt;=0,E36&lt;=0,F36&lt;=0),"Dimensions must be positive numbers",IF(AND(G36&lt;&gt;"mm",G36&lt;&gt;"in"),"Select mm or in",IF(COUNTIFS('Opening Schedule'!$A$8:$A$107,A36)&lt;&gt;1,"Missing or duplicate Opening ID",IF(INDEX('Opening Schedule'!$G$8:$G$107,MATCH(A36,'Opening Schedule'!$A$8:$A$107,0))&lt;&gt;B36,"Revision mismatch",IF(INDEX('Opening Schedule'!$K$8:$K$107,MATCH(A36,'Opening Schedule'!$A$8:$A$107,0))&lt;&gt;"Recorded","Opening record incomplete","Linked"))))))))</x:f>
      </x:c>
      <x:c r="J36" s="1"/>
      <x:c r="K36" s="1"/>
      <x:c r="L36" s="1"/>
      <x:c r="M36" s="1"/>
      <x:c r="N36" s="1"/>
      <x:c r="O36" s="1"/>
    </x:row>
    <x:row r="37" ht="28" customHeight="1">
      <x:c r="A37" s="23"/>
      <x:c r="B37" s="23"/>
      <x:c r="C37" s="27"/>
      <x:c r="D37" s="27"/>
      <x:c r="E37" s="27"/>
      <x:c r="F37" s="27"/>
      <x:c r="G37" s="22"/>
      <x:c r="H37" s="23"/>
      <x:c r="I37" s="25" t="str">
        <x:f>IF(LEN(A37&amp;"")=0,IF(COUNTA(A37,B37,C37,D37,E37,F37,G37,H37)=0,"","Enter Opening ID"),IF(COUNTIFS('Dimension Review'!$A$8:$A$107,A37)&lt;&gt;1,"Duplicate dimension record",IF(OR(LEN(B37&amp;"")=0,LEN(C37&amp;"")=0,LEN(D37&amp;"")=0,LEN(E37&amp;"")=0,LEN(F37&amp;"")=0,LEN(G37&amp;"")=0,LEN(H37&amp;"")=0),"Complete measured and order dimensions",IF(OR(NOT(ISNUMBER(C37)),NOT(ISNUMBER(D37)),NOT(ISNUMBER(E37)),NOT(ISNUMBER(F37)),C37&lt;=0,D37&lt;=0,E37&lt;=0,F37&lt;=0),"Dimensions must be positive numbers",IF(AND(G37&lt;&gt;"mm",G37&lt;&gt;"in"),"Select mm or in",IF(COUNTIFS('Opening Schedule'!$A$8:$A$107,A37)&lt;&gt;1,"Missing or duplicate Opening ID",IF(INDEX('Opening Schedule'!$G$8:$G$107,MATCH(A37,'Opening Schedule'!$A$8:$A$107,0))&lt;&gt;B37,"Revision mismatch",IF(INDEX('Opening Schedule'!$K$8:$K$107,MATCH(A37,'Opening Schedule'!$A$8:$A$107,0))&lt;&gt;"Recorded","Opening record incomplete","Linked"))))))))</x:f>
      </x:c>
      <x:c r="J37" s="1"/>
      <x:c r="K37" s="1"/>
      <x:c r="L37" s="1"/>
      <x:c r="M37" s="1"/>
      <x:c r="N37" s="1"/>
      <x:c r="O37" s="1"/>
    </x:row>
    <x:row r="38" ht="28" customHeight="1">
      <x:c r="A38" s="23"/>
      <x:c r="B38" s="23"/>
      <x:c r="C38" s="27"/>
      <x:c r="D38" s="27"/>
      <x:c r="E38" s="27"/>
      <x:c r="F38" s="27"/>
      <x:c r="G38" s="22"/>
      <x:c r="H38" s="23"/>
      <x:c r="I38" s="25" t="str">
        <x:f>IF(LEN(A38&amp;"")=0,IF(COUNTA(A38,B38,C38,D38,E38,F38,G38,H38)=0,"","Enter Opening ID"),IF(COUNTIFS('Dimension Review'!$A$8:$A$107,A38)&lt;&gt;1,"Duplicate dimension record",IF(OR(LEN(B38&amp;"")=0,LEN(C38&amp;"")=0,LEN(D38&amp;"")=0,LEN(E38&amp;"")=0,LEN(F38&amp;"")=0,LEN(G38&amp;"")=0,LEN(H38&amp;"")=0),"Complete measured and order dimensions",IF(OR(NOT(ISNUMBER(C38)),NOT(ISNUMBER(D38)),NOT(ISNUMBER(E38)),NOT(ISNUMBER(F38)),C38&lt;=0,D38&lt;=0,E38&lt;=0,F38&lt;=0),"Dimensions must be positive numbers",IF(AND(G38&lt;&gt;"mm",G38&lt;&gt;"in"),"Select mm or in",IF(COUNTIFS('Opening Schedule'!$A$8:$A$107,A38)&lt;&gt;1,"Missing or duplicate Opening ID",IF(INDEX('Opening Schedule'!$G$8:$G$107,MATCH(A38,'Opening Schedule'!$A$8:$A$107,0))&lt;&gt;B38,"Revision mismatch",IF(INDEX('Opening Schedule'!$K$8:$K$107,MATCH(A38,'Opening Schedule'!$A$8:$A$107,0))&lt;&gt;"Recorded","Opening record incomplete","Linked"))))))))</x:f>
      </x:c>
      <x:c r="J38" s="1"/>
      <x:c r="K38" s="1"/>
      <x:c r="L38" s="1"/>
      <x:c r="M38" s="1"/>
      <x:c r="N38" s="1"/>
      <x:c r="O38" s="1"/>
    </x:row>
    <x:row r="39" ht="28" customHeight="1">
      <x:c r="A39" s="23"/>
      <x:c r="B39" s="23"/>
      <x:c r="C39" s="27"/>
      <x:c r="D39" s="27"/>
      <x:c r="E39" s="27"/>
      <x:c r="F39" s="27"/>
      <x:c r="G39" s="22"/>
      <x:c r="H39" s="23"/>
      <x:c r="I39" s="25" t="str">
        <x:f>IF(LEN(A39&amp;"")=0,IF(COUNTA(A39,B39,C39,D39,E39,F39,G39,H39)=0,"","Enter Opening ID"),IF(COUNTIFS('Dimension Review'!$A$8:$A$107,A39)&lt;&gt;1,"Duplicate dimension record",IF(OR(LEN(B39&amp;"")=0,LEN(C39&amp;"")=0,LEN(D39&amp;"")=0,LEN(E39&amp;"")=0,LEN(F39&amp;"")=0,LEN(G39&amp;"")=0,LEN(H39&amp;"")=0),"Complete measured and order dimensions",IF(OR(NOT(ISNUMBER(C39)),NOT(ISNUMBER(D39)),NOT(ISNUMBER(E39)),NOT(ISNUMBER(F39)),C39&lt;=0,D39&lt;=0,E39&lt;=0,F39&lt;=0),"Dimensions must be positive numbers",IF(AND(G39&lt;&gt;"mm",G39&lt;&gt;"in"),"Select mm or in",IF(COUNTIFS('Opening Schedule'!$A$8:$A$107,A39)&lt;&gt;1,"Missing or duplicate Opening ID",IF(INDEX('Opening Schedule'!$G$8:$G$107,MATCH(A39,'Opening Schedule'!$A$8:$A$107,0))&lt;&gt;B39,"Revision mismatch",IF(INDEX('Opening Schedule'!$K$8:$K$107,MATCH(A39,'Opening Schedule'!$A$8:$A$107,0))&lt;&gt;"Recorded","Opening record incomplete","Linked"))))))))</x:f>
      </x:c>
      <x:c r="J39" s="1"/>
      <x:c r="K39" s="1"/>
      <x:c r="L39" s="1"/>
      <x:c r="M39" s="1"/>
      <x:c r="N39" s="1"/>
      <x:c r="O39" s="1"/>
    </x:row>
    <x:row r="40" ht="28" customHeight="1">
      <x:c r="A40" s="23"/>
      <x:c r="B40" s="23"/>
      <x:c r="C40" s="27"/>
      <x:c r="D40" s="27"/>
      <x:c r="E40" s="27"/>
      <x:c r="F40" s="27"/>
      <x:c r="G40" s="22"/>
      <x:c r="H40" s="23"/>
      <x:c r="I40" s="25" t="str">
        <x:f>IF(LEN(A40&amp;"")=0,IF(COUNTA(A40,B40,C40,D40,E40,F40,G40,H40)=0,"","Enter Opening ID"),IF(COUNTIFS('Dimension Review'!$A$8:$A$107,A40)&lt;&gt;1,"Duplicate dimension record",IF(OR(LEN(B40&amp;"")=0,LEN(C40&amp;"")=0,LEN(D40&amp;"")=0,LEN(E40&amp;"")=0,LEN(F40&amp;"")=0,LEN(G40&amp;"")=0,LEN(H40&amp;"")=0),"Complete measured and order dimensions",IF(OR(NOT(ISNUMBER(C40)),NOT(ISNUMBER(D40)),NOT(ISNUMBER(E40)),NOT(ISNUMBER(F40)),C40&lt;=0,D40&lt;=0,E40&lt;=0,F40&lt;=0),"Dimensions must be positive numbers",IF(AND(G40&lt;&gt;"mm",G40&lt;&gt;"in"),"Select mm or in",IF(COUNTIFS('Opening Schedule'!$A$8:$A$107,A40)&lt;&gt;1,"Missing or duplicate Opening ID",IF(INDEX('Opening Schedule'!$G$8:$G$107,MATCH(A40,'Opening Schedule'!$A$8:$A$107,0))&lt;&gt;B40,"Revision mismatch",IF(INDEX('Opening Schedule'!$K$8:$K$107,MATCH(A40,'Opening Schedule'!$A$8:$A$107,0))&lt;&gt;"Recorded","Opening record incomplete","Linked"))))))))</x:f>
      </x:c>
      <x:c r="J40" s="1"/>
      <x:c r="K40" s="1"/>
      <x:c r="L40" s="1"/>
      <x:c r="M40" s="1"/>
      <x:c r="N40" s="1"/>
      <x:c r="O40" s="1"/>
    </x:row>
    <x:row r="41" ht="28" customHeight="1">
      <x:c r="A41" s="23"/>
      <x:c r="B41" s="23"/>
      <x:c r="C41" s="27"/>
      <x:c r="D41" s="27"/>
      <x:c r="E41" s="27"/>
      <x:c r="F41" s="27"/>
      <x:c r="G41" s="22"/>
      <x:c r="H41" s="23"/>
      <x:c r="I41" s="25" t="str">
        <x:f>IF(LEN(A41&amp;"")=0,IF(COUNTA(A41,B41,C41,D41,E41,F41,G41,H41)=0,"","Enter Opening ID"),IF(COUNTIFS('Dimension Review'!$A$8:$A$107,A41)&lt;&gt;1,"Duplicate dimension record",IF(OR(LEN(B41&amp;"")=0,LEN(C41&amp;"")=0,LEN(D41&amp;"")=0,LEN(E41&amp;"")=0,LEN(F41&amp;"")=0,LEN(G41&amp;"")=0,LEN(H41&amp;"")=0),"Complete measured and order dimensions",IF(OR(NOT(ISNUMBER(C41)),NOT(ISNUMBER(D41)),NOT(ISNUMBER(E41)),NOT(ISNUMBER(F41)),C41&lt;=0,D41&lt;=0,E41&lt;=0,F41&lt;=0),"Dimensions must be positive numbers",IF(AND(G41&lt;&gt;"mm",G41&lt;&gt;"in"),"Select mm or in",IF(COUNTIFS('Opening Schedule'!$A$8:$A$107,A41)&lt;&gt;1,"Missing or duplicate Opening ID",IF(INDEX('Opening Schedule'!$G$8:$G$107,MATCH(A41,'Opening Schedule'!$A$8:$A$107,0))&lt;&gt;B41,"Revision mismatch",IF(INDEX('Opening Schedule'!$K$8:$K$107,MATCH(A41,'Opening Schedule'!$A$8:$A$107,0))&lt;&gt;"Recorded","Opening record incomplete","Linked"))))))))</x:f>
      </x:c>
      <x:c r="J41" s="1"/>
      <x:c r="K41" s="1"/>
      <x:c r="L41" s="1"/>
      <x:c r="M41" s="1"/>
      <x:c r="N41" s="1"/>
      <x:c r="O41" s="1"/>
    </x:row>
    <x:row r="42" ht="28" customHeight="1">
      <x:c r="A42" s="23"/>
      <x:c r="B42" s="23"/>
      <x:c r="C42" s="27"/>
      <x:c r="D42" s="27"/>
      <x:c r="E42" s="27"/>
      <x:c r="F42" s="27"/>
      <x:c r="G42" s="22"/>
      <x:c r="H42" s="23"/>
      <x:c r="I42" s="25" t="str">
        <x:f>IF(LEN(A42&amp;"")=0,IF(COUNTA(A42,B42,C42,D42,E42,F42,G42,H42)=0,"","Enter Opening ID"),IF(COUNTIFS('Dimension Review'!$A$8:$A$107,A42)&lt;&gt;1,"Duplicate dimension record",IF(OR(LEN(B42&amp;"")=0,LEN(C42&amp;"")=0,LEN(D42&amp;"")=0,LEN(E42&amp;"")=0,LEN(F42&amp;"")=0,LEN(G42&amp;"")=0,LEN(H42&amp;"")=0),"Complete measured and order dimensions",IF(OR(NOT(ISNUMBER(C42)),NOT(ISNUMBER(D42)),NOT(ISNUMBER(E42)),NOT(ISNUMBER(F42)),C42&lt;=0,D42&lt;=0,E42&lt;=0,F42&lt;=0),"Dimensions must be positive numbers",IF(AND(G42&lt;&gt;"mm",G42&lt;&gt;"in"),"Select mm or in",IF(COUNTIFS('Opening Schedule'!$A$8:$A$107,A42)&lt;&gt;1,"Missing or duplicate Opening ID",IF(INDEX('Opening Schedule'!$G$8:$G$107,MATCH(A42,'Opening Schedule'!$A$8:$A$107,0))&lt;&gt;B42,"Revision mismatch",IF(INDEX('Opening Schedule'!$K$8:$K$107,MATCH(A42,'Opening Schedule'!$A$8:$A$107,0))&lt;&gt;"Recorded","Opening record incomplete","Linked"))))))))</x:f>
      </x:c>
      <x:c r="J42" s="1"/>
      <x:c r="K42" s="1"/>
      <x:c r="L42" s="1"/>
      <x:c r="M42" s="1"/>
      <x:c r="N42" s="1"/>
      <x:c r="O42" s="1"/>
    </x:row>
    <x:row r="43" ht="28" customHeight="1">
      <x:c r="A43" s="23"/>
      <x:c r="B43" s="23"/>
      <x:c r="C43" s="27"/>
      <x:c r="D43" s="27"/>
      <x:c r="E43" s="27"/>
      <x:c r="F43" s="27"/>
      <x:c r="G43" s="22"/>
      <x:c r="H43" s="23"/>
      <x:c r="I43" s="25" t="str">
        <x:f>IF(LEN(A43&amp;"")=0,IF(COUNTA(A43,B43,C43,D43,E43,F43,G43,H43)=0,"","Enter Opening ID"),IF(COUNTIFS('Dimension Review'!$A$8:$A$107,A43)&lt;&gt;1,"Duplicate dimension record",IF(OR(LEN(B43&amp;"")=0,LEN(C43&amp;"")=0,LEN(D43&amp;"")=0,LEN(E43&amp;"")=0,LEN(F43&amp;"")=0,LEN(G43&amp;"")=0,LEN(H43&amp;"")=0),"Complete measured and order dimensions",IF(OR(NOT(ISNUMBER(C43)),NOT(ISNUMBER(D43)),NOT(ISNUMBER(E43)),NOT(ISNUMBER(F43)),C43&lt;=0,D43&lt;=0,E43&lt;=0,F43&lt;=0),"Dimensions must be positive numbers",IF(AND(G43&lt;&gt;"mm",G43&lt;&gt;"in"),"Select mm or in",IF(COUNTIFS('Opening Schedule'!$A$8:$A$107,A43)&lt;&gt;1,"Missing or duplicate Opening ID",IF(INDEX('Opening Schedule'!$G$8:$G$107,MATCH(A43,'Opening Schedule'!$A$8:$A$107,0))&lt;&gt;B43,"Revision mismatch",IF(INDEX('Opening Schedule'!$K$8:$K$107,MATCH(A43,'Opening Schedule'!$A$8:$A$107,0))&lt;&gt;"Recorded","Opening record incomplete","Linked"))))))))</x:f>
      </x:c>
      <x:c r="J43" s="1"/>
      <x:c r="K43" s="1"/>
      <x:c r="L43" s="1"/>
      <x:c r="M43" s="1"/>
      <x:c r="N43" s="1"/>
      <x:c r="O43" s="1"/>
    </x:row>
    <x:row r="44" ht="28" customHeight="1">
      <x:c r="A44" s="23"/>
      <x:c r="B44" s="23"/>
      <x:c r="C44" s="27"/>
      <x:c r="D44" s="27"/>
      <x:c r="E44" s="27"/>
      <x:c r="F44" s="27"/>
      <x:c r="G44" s="22"/>
      <x:c r="H44" s="23"/>
      <x:c r="I44" s="25" t="str">
        <x:f>IF(LEN(A44&amp;"")=0,IF(COUNTA(A44,B44,C44,D44,E44,F44,G44,H44)=0,"","Enter Opening ID"),IF(COUNTIFS('Dimension Review'!$A$8:$A$107,A44)&lt;&gt;1,"Duplicate dimension record",IF(OR(LEN(B44&amp;"")=0,LEN(C44&amp;"")=0,LEN(D44&amp;"")=0,LEN(E44&amp;"")=0,LEN(F44&amp;"")=0,LEN(G44&amp;"")=0,LEN(H44&amp;"")=0),"Complete measured and order dimensions",IF(OR(NOT(ISNUMBER(C44)),NOT(ISNUMBER(D44)),NOT(ISNUMBER(E44)),NOT(ISNUMBER(F44)),C44&lt;=0,D44&lt;=0,E44&lt;=0,F44&lt;=0),"Dimensions must be positive numbers",IF(AND(G44&lt;&gt;"mm",G44&lt;&gt;"in"),"Select mm or in",IF(COUNTIFS('Opening Schedule'!$A$8:$A$107,A44)&lt;&gt;1,"Missing or duplicate Opening ID",IF(INDEX('Opening Schedule'!$G$8:$G$107,MATCH(A44,'Opening Schedule'!$A$8:$A$107,0))&lt;&gt;B44,"Revision mismatch",IF(INDEX('Opening Schedule'!$K$8:$K$107,MATCH(A44,'Opening Schedule'!$A$8:$A$107,0))&lt;&gt;"Recorded","Opening record incomplete","Linked"))))))))</x:f>
      </x:c>
      <x:c r="J44" s="1"/>
      <x:c r="K44" s="1"/>
      <x:c r="L44" s="1"/>
      <x:c r="M44" s="1"/>
      <x:c r="N44" s="1"/>
      <x:c r="O44" s="1"/>
    </x:row>
    <x:row r="45" ht="28" customHeight="1">
      <x:c r="A45" s="23"/>
      <x:c r="B45" s="23"/>
      <x:c r="C45" s="27"/>
      <x:c r="D45" s="27"/>
      <x:c r="E45" s="27"/>
      <x:c r="F45" s="27"/>
      <x:c r="G45" s="22"/>
      <x:c r="H45" s="23"/>
      <x:c r="I45" s="25" t="str">
        <x:f>IF(LEN(A45&amp;"")=0,IF(COUNTA(A45,B45,C45,D45,E45,F45,G45,H45)=0,"","Enter Opening ID"),IF(COUNTIFS('Dimension Review'!$A$8:$A$107,A45)&lt;&gt;1,"Duplicate dimension record",IF(OR(LEN(B45&amp;"")=0,LEN(C45&amp;"")=0,LEN(D45&amp;"")=0,LEN(E45&amp;"")=0,LEN(F45&amp;"")=0,LEN(G45&amp;"")=0,LEN(H45&amp;"")=0),"Complete measured and order dimensions",IF(OR(NOT(ISNUMBER(C45)),NOT(ISNUMBER(D45)),NOT(ISNUMBER(E45)),NOT(ISNUMBER(F45)),C45&lt;=0,D45&lt;=0,E45&lt;=0,F45&lt;=0),"Dimensions must be positive numbers",IF(AND(G45&lt;&gt;"mm",G45&lt;&gt;"in"),"Select mm or in",IF(COUNTIFS('Opening Schedule'!$A$8:$A$107,A45)&lt;&gt;1,"Missing or duplicate Opening ID",IF(INDEX('Opening Schedule'!$G$8:$G$107,MATCH(A45,'Opening Schedule'!$A$8:$A$107,0))&lt;&gt;B45,"Revision mismatch",IF(INDEX('Opening Schedule'!$K$8:$K$107,MATCH(A45,'Opening Schedule'!$A$8:$A$107,0))&lt;&gt;"Recorded","Opening record incomplete","Linked"))))))))</x:f>
      </x:c>
      <x:c r="J45" s="1"/>
      <x:c r="K45" s="1"/>
      <x:c r="L45" s="1"/>
      <x:c r="M45" s="1"/>
      <x:c r="N45" s="1"/>
      <x:c r="O45" s="1"/>
    </x:row>
    <x:row r="46" ht="28" customHeight="1">
      <x:c r="A46" s="23"/>
      <x:c r="B46" s="23"/>
      <x:c r="C46" s="27"/>
      <x:c r="D46" s="27"/>
      <x:c r="E46" s="27"/>
      <x:c r="F46" s="27"/>
      <x:c r="G46" s="22"/>
      <x:c r="H46" s="23"/>
      <x:c r="I46" s="25" t="str">
        <x:f>IF(LEN(A46&amp;"")=0,IF(COUNTA(A46,B46,C46,D46,E46,F46,G46,H46)=0,"","Enter Opening ID"),IF(COUNTIFS('Dimension Review'!$A$8:$A$107,A46)&lt;&gt;1,"Duplicate dimension record",IF(OR(LEN(B46&amp;"")=0,LEN(C46&amp;"")=0,LEN(D46&amp;"")=0,LEN(E46&amp;"")=0,LEN(F46&amp;"")=0,LEN(G46&amp;"")=0,LEN(H46&amp;"")=0),"Complete measured and order dimensions",IF(OR(NOT(ISNUMBER(C46)),NOT(ISNUMBER(D46)),NOT(ISNUMBER(E46)),NOT(ISNUMBER(F46)),C46&lt;=0,D46&lt;=0,E46&lt;=0,F46&lt;=0),"Dimensions must be positive numbers",IF(AND(G46&lt;&gt;"mm",G46&lt;&gt;"in"),"Select mm or in",IF(COUNTIFS('Opening Schedule'!$A$8:$A$107,A46)&lt;&gt;1,"Missing or duplicate Opening ID",IF(INDEX('Opening Schedule'!$G$8:$G$107,MATCH(A46,'Opening Schedule'!$A$8:$A$107,0))&lt;&gt;B46,"Revision mismatch",IF(INDEX('Opening Schedule'!$K$8:$K$107,MATCH(A46,'Opening Schedule'!$A$8:$A$107,0))&lt;&gt;"Recorded","Opening record incomplete","Linked"))))))))</x:f>
      </x:c>
      <x:c r="J46" s="1"/>
      <x:c r="K46" s="1"/>
      <x:c r="L46" s="1"/>
      <x:c r="M46" s="1"/>
      <x:c r="N46" s="1"/>
      <x:c r="O46" s="1"/>
    </x:row>
    <x:row r="47" ht="28" customHeight="1">
      <x:c r="A47" s="23"/>
      <x:c r="B47" s="23"/>
      <x:c r="C47" s="27"/>
      <x:c r="D47" s="27"/>
      <x:c r="E47" s="27"/>
      <x:c r="F47" s="27"/>
      <x:c r="G47" s="22"/>
      <x:c r="H47" s="23"/>
      <x:c r="I47" s="25" t="str">
        <x:f>IF(LEN(A47&amp;"")=0,IF(COUNTA(A47,B47,C47,D47,E47,F47,G47,H47)=0,"","Enter Opening ID"),IF(COUNTIFS('Dimension Review'!$A$8:$A$107,A47)&lt;&gt;1,"Duplicate dimension record",IF(OR(LEN(B47&amp;"")=0,LEN(C47&amp;"")=0,LEN(D47&amp;"")=0,LEN(E47&amp;"")=0,LEN(F47&amp;"")=0,LEN(G47&amp;"")=0,LEN(H47&amp;"")=0),"Complete measured and order dimensions",IF(OR(NOT(ISNUMBER(C47)),NOT(ISNUMBER(D47)),NOT(ISNUMBER(E47)),NOT(ISNUMBER(F47)),C47&lt;=0,D47&lt;=0,E47&lt;=0,F47&lt;=0),"Dimensions must be positive numbers",IF(AND(G47&lt;&gt;"mm",G47&lt;&gt;"in"),"Select mm or in",IF(COUNTIFS('Opening Schedule'!$A$8:$A$107,A47)&lt;&gt;1,"Missing or duplicate Opening ID",IF(INDEX('Opening Schedule'!$G$8:$G$107,MATCH(A47,'Opening Schedule'!$A$8:$A$107,0))&lt;&gt;B47,"Revision mismatch",IF(INDEX('Opening Schedule'!$K$8:$K$107,MATCH(A47,'Opening Schedule'!$A$8:$A$107,0))&lt;&gt;"Recorded","Opening record incomplete","Linked"))))))))</x:f>
      </x:c>
      <x:c r="J47" s="1"/>
      <x:c r="K47" s="1"/>
      <x:c r="L47" s="1"/>
      <x:c r="M47" s="1"/>
      <x:c r="N47" s="1"/>
      <x:c r="O47" s="1"/>
    </x:row>
    <x:row r="48" ht="28" customHeight="1">
      <x:c r="A48" s="23"/>
      <x:c r="B48" s="23"/>
      <x:c r="C48" s="27"/>
      <x:c r="D48" s="27"/>
      <x:c r="E48" s="27"/>
      <x:c r="F48" s="27"/>
      <x:c r="G48" s="22"/>
      <x:c r="H48" s="23"/>
      <x:c r="I48" s="25" t="str">
        <x:f>IF(LEN(A48&amp;"")=0,IF(COUNTA(A48,B48,C48,D48,E48,F48,G48,H48)=0,"","Enter Opening ID"),IF(COUNTIFS('Dimension Review'!$A$8:$A$107,A48)&lt;&gt;1,"Duplicate dimension record",IF(OR(LEN(B48&amp;"")=0,LEN(C48&amp;"")=0,LEN(D48&amp;"")=0,LEN(E48&amp;"")=0,LEN(F48&amp;"")=0,LEN(G48&amp;"")=0,LEN(H48&amp;"")=0),"Complete measured and order dimensions",IF(OR(NOT(ISNUMBER(C48)),NOT(ISNUMBER(D48)),NOT(ISNUMBER(E48)),NOT(ISNUMBER(F48)),C48&lt;=0,D48&lt;=0,E48&lt;=0,F48&lt;=0),"Dimensions must be positive numbers",IF(AND(G48&lt;&gt;"mm",G48&lt;&gt;"in"),"Select mm or in",IF(COUNTIFS('Opening Schedule'!$A$8:$A$107,A48)&lt;&gt;1,"Missing or duplicate Opening ID",IF(INDEX('Opening Schedule'!$G$8:$G$107,MATCH(A48,'Opening Schedule'!$A$8:$A$107,0))&lt;&gt;B48,"Revision mismatch",IF(INDEX('Opening Schedule'!$K$8:$K$107,MATCH(A48,'Opening Schedule'!$A$8:$A$107,0))&lt;&gt;"Recorded","Opening record incomplete","Linked"))))))))</x:f>
      </x:c>
      <x:c r="J48" s="1"/>
      <x:c r="K48" s="1"/>
      <x:c r="L48" s="1"/>
      <x:c r="M48" s="1"/>
      <x:c r="N48" s="1"/>
      <x:c r="O48" s="1"/>
    </x:row>
    <x:row r="49" ht="28" customHeight="1">
      <x:c r="A49" s="23"/>
      <x:c r="B49" s="23"/>
      <x:c r="C49" s="27"/>
      <x:c r="D49" s="27"/>
      <x:c r="E49" s="27"/>
      <x:c r="F49" s="27"/>
      <x:c r="G49" s="22"/>
      <x:c r="H49" s="23"/>
      <x:c r="I49" s="25" t="str">
        <x:f>IF(LEN(A49&amp;"")=0,IF(COUNTA(A49,B49,C49,D49,E49,F49,G49,H49)=0,"","Enter Opening ID"),IF(COUNTIFS('Dimension Review'!$A$8:$A$107,A49)&lt;&gt;1,"Duplicate dimension record",IF(OR(LEN(B49&amp;"")=0,LEN(C49&amp;"")=0,LEN(D49&amp;"")=0,LEN(E49&amp;"")=0,LEN(F49&amp;"")=0,LEN(G49&amp;"")=0,LEN(H49&amp;"")=0),"Complete measured and order dimensions",IF(OR(NOT(ISNUMBER(C49)),NOT(ISNUMBER(D49)),NOT(ISNUMBER(E49)),NOT(ISNUMBER(F49)),C49&lt;=0,D49&lt;=0,E49&lt;=0,F49&lt;=0),"Dimensions must be positive numbers",IF(AND(G49&lt;&gt;"mm",G49&lt;&gt;"in"),"Select mm or in",IF(COUNTIFS('Opening Schedule'!$A$8:$A$107,A49)&lt;&gt;1,"Missing or duplicate Opening ID",IF(INDEX('Opening Schedule'!$G$8:$G$107,MATCH(A49,'Opening Schedule'!$A$8:$A$107,0))&lt;&gt;B49,"Revision mismatch",IF(INDEX('Opening Schedule'!$K$8:$K$107,MATCH(A49,'Opening Schedule'!$A$8:$A$107,0))&lt;&gt;"Recorded","Opening record incomplete","Linked"))))))))</x:f>
      </x:c>
      <x:c r="J49" s="1"/>
      <x:c r="K49" s="1"/>
      <x:c r="L49" s="1"/>
      <x:c r="M49" s="1"/>
      <x:c r="N49" s="1"/>
      <x:c r="O49" s="1"/>
    </x:row>
    <x:row r="50" ht="28" customHeight="1">
      <x:c r="A50" s="23"/>
      <x:c r="B50" s="23"/>
      <x:c r="C50" s="27"/>
      <x:c r="D50" s="27"/>
      <x:c r="E50" s="27"/>
      <x:c r="F50" s="27"/>
      <x:c r="G50" s="22"/>
      <x:c r="H50" s="23"/>
      <x:c r="I50" s="25" t="str">
        <x:f>IF(LEN(A50&amp;"")=0,IF(COUNTA(A50,B50,C50,D50,E50,F50,G50,H50)=0,"","Enter Opening ID"),IF(COUNTIFS('Dimension Review'!$A$8:$A$107,A50)&lt;&gt;1,"Duplicate dimension record",IF(OR(LEN(B50&amp;"")=0,LEN(C50&amp;"")=0,LEN(D50&amp;"")=0,LEN(E50&amp;"")=0,LEN(F50&amp;"")=0,LEN(G50&amp;"")=0,LEN(H50&amp;"")=0),"Complete measured and order dimensions",IF(OR(NOT(ISNUMBER(C50)),NOT(ISNUMBER(D50)),NOT(ISNUMBER(E50)),NOT(ISNUMBER(F50)),C50&lt;=0,D50&lt;=0,E50&lt;=0,F50&lt;=0),"Dimensions must be positive numbers",IF(AND(G50&lt;&gt;"mm",G50&lt;&gt;"in"),"Select mm or in",IF(COUNTIFS('Opening Schedule'!$A$8:$A$107,A50)&lt;&gt;1,"Missing or duplicate Opening ID",IF(INDEX('Opening Schedule'!$G$8:$G$107,MATCH(A50,'Opening Schedule'!$A$8:$A$107,0))&lt;&gt;B50,"Revision mismatch",IF(INDEX('Opening Schedule'!$K$8:$K$107,MATCH(A50,'Opening Schedule'!$A$8:$A$107,0))&lt;&gt;"Recorded","Opening record incomplete","Linked"))))))))</x:f>
      </x:c>
      <x:c r="J50" s="1"/>
      <x:c r="K50" s="1"/>
      <x:c r="L50" s="1"/>
      <x:c r="M50" s="1"/>
      <x:c r="N50" s="1"/>
      <x:c r="O50" s="1"/>
    </x:row>
    <x:row r="51" ht="28" customHeight="1">
      <x:c r="A51" s="23"/>
      <x:c r="B51" s="23"/>
      <x:c r="C51" s="27"/>
      <x:c r="D51" s="27"/>
      <x:c r="E51" s="27"/>
      <x:c r="F51" s="27"/>
      <x:c r="G51" s="22"/>
      <x:c r="H51" s="23"/>
      <x:c r="I51" s="25" t="str">
        <x:f>IF(LEN(A51&amp;"")=0,IF(COUNTA(A51,B51,C51,D51,E51,F51,G51,H51)=0,"","Enter Opening ID"),IF(COUNTIFS('Dimension Review'!$A$8:$A$107,A51)&lt;&gt;1,"Duplicate dimension record",IF(OR(LEN(B51&amp;"")=0,LEN(C51&amp;"")=0,LEN(D51&amp;"")=0,LEN(E51&amp;"")=0,LEN(F51&amp;"")=0,LEN(G51&amp;"")=0,LEN(H51&amp;"")=0),"Complete measured and order dimensions",IF(OR(NOT(ISNUMBER(C51)),NOT(ISNUMBER(D51)),NOT(ISNUMBER(E51)),NOT(ISNUMBER(F51)),C51&lt;=0,D51&lt;=0,E51&lt;=0,F51&lt;=0),"Dimensions must be positive numbers",IF(AND(G51&lt;&gt;"mm",G51&lt;&gt;"in"),"Select mm or in",IF(COUNTIFS('Opening Schedule'!$A$8:$A$107,A51)&lt;&gt;1,"Missing or duplicate Opening ID",IF(INDEX('Opening Schedule'!$G$8:$G$107,MATCH(A51,'Opening Schedule'!$A$8:$A$107,0))&lt;&gt;B51,"Revision mismatch",IF(INDEX('Opening Schedule'!$K$8:$K$107,MATCH(A51,'Opening Schedule'!$A$8:$A$107,0))&lt;&gt;"Recorded","Opening record incomplete","Linked"))))))))</x:f>
      </x:c>
      <x:c r="J51" s="1"/>
      <x:c r="K51" s="1"/>
      <x:c r="L51" s="1"/>
      <x:c r="M51" s="1"/>
      <x:c r="N51" s="1"/>
      <x:c r="O51" s="1"/>
    </x:row>
    <x:row r="52" ht="28" customHeight="1">
      <x:c r="A52" s="23"/>
      <x:c r="B52" s="23"/>
      <x:c r="C52" s="27"/>
      <x:c r="D52" s="27"/>
      <x:c r="E52" s="27"/>
      <x:c r="F52" s="27"/>
      <x:c r="G52" s="22"/>
      <x:c r="H52" s="23"/>
      <x:c r="I52" s="25" t="str">
        <x:f>IF(LEN(A52&amp;"")=0,IF(COUNTA(A52,B52,C52,D52,E52,F52,G52,H52)=0,"","Enter Opening ID"),IF(COUNTIFS('Dimension Review'!$A$8:$A$107,A52)&lt;&gt;1,"Duplicate dimension record",IF(OR(LEN(B52&amp;"")=0,LEN(C52&amp;"")=0,LEN(D52&amp;"")=0,LEN(E52&amp;"")=0,LEN(F52&amp;"")=0,LEN(G52&amp;"")=0,LEN(H52&amp;"")=0),"Complete measured and order dimensions",IF(OR(NOT(ISNUMBER(C52)),NOT(ISNUMBER(D52)),NOT(ISNUMBER(E52)),NOT(ISNUMBER(F52)),C52&lt;=0,D52&lt;=0,E52&lt;=0,F52&lt;=0),"Dimensions must be positive numbers",IF(AND(G52&lt;&gt;"mm",G52&lt;&gt;"in"),"Select mm or in",IF(COUNTIFS('Opening Schedule'!$A$8:$A$107,A52)&lt;&gt;1,"Missing or duplicate Opening ID",IF(INDEX('Opening Schedule'!$G$8:$G$107,MATCH(A52,'Opening Schedule'!$A$8:$A$107,0))&lt;&gt;B52,"Revision mismatch",IF(INDEX('Opening Schedule'!$K$8:$K$107,MATCH(A52,'Opening Schedule'!$A$8:$A$107,0))&lt;&gt;"Recorded","Opening record incomplete","Linked"))))))))</x:f>
      </x:c>
      <x:c r="J52" s="1"/>
      <x:c r="K52" s="1"/>
      <x:c r="L52" s="1"/>
      <x:c r="M52" s="1"/>
      <x:c r="N52" s="1"/>
      <x:c r="O52" s="1"/>
    </x:row>
    <x:row r="53" ht="28" customHeight="1">
      <x:c r="A53" s="23"/>
      <x:c r="B53" s="23"/>
      <x:c r="C53" s="27"/>
      <x:c r="D53" s="27"/>
      <x:c r="E53" s="27"/>
      <x:c r="F53" s="27"/>
      <x:c r="G53" s="22"/>
      <x:c r="H53" s="23"/>
      <x:c r="I53" s="25" t="str">
        <x:f>IF(LEN(A53&amp;"")=0,IF(COUNTA(A53,B53,C53,D53,E53,F53,G53,H53)=0,"","Enter Opening ID"),IF(COUNTIFS('Dimension Review'!$A$8:$A$107,A53)&lt;&gt;1,"Duplicate dimension record",IF(OR(LEN(B53&amp;"")=0,LEN(C53&amp;"")=0,LEN(D53&amp;"")=0,LEN(E53&amp;"")=0,LEN(F53&amp;"")=0,LEN(G53&amp;"")=0,LEN(H53&amp;"")=0),"Complete measured and order dimensions",IF(OR(NOT(ISNUMBER(C53)),NOT(ISNUMBER(D53)),NOT(ISNUMBER(E53)),NOT(ISNUMBER(F53)),C53&lt;=0,D53&lt;=0,E53&lt;=0,F53&lt;=0),"Dimensions must be positive numbers",IF(AND(G53&lt;&gt;"mm",G53&lt;&gt;"in"),"Select mm or in",IF(COUNTIFS('Opening Schedule'!$A$8:$A$107,A53)&lt;&gt;1,"Missing or duplicate Opening ID",IF(INDEX('Opening Schedule'!$G$8:$G$107,MATCH(A53,'Opening Schedule'!$A$8:$A$107,0))&lt;&gt;B53,"Revision mismatch",IF(INDEX('Opening Schedule'!$K$8:$K$107,MATCH(A53,'Opening Schedule'!$A$8:$A$107,0))&lt;&gt;"Recorded","Opening record incomplete","Linked"))))))))</x:f>
      </x:c>
      <x:c r="J53" s="1"/>
      <x:c r="K53" s="1"/>
      <x:c r="L53" s="1"/>
      <x:c r="M53" s="1"/>
      <x:c r="N53" s="1"/>
      <x:c r="O53" s="1"/>
    </x:row>
    <x:row r="54" ht="28" customHeight="1">
      <x:c r="A54" s="23"/>
      <x:c r="B54" s="23"/>
      <x:c r="C54" s="27"/>
      <x:c r="D54" s="27"/>
      <x:c r="E54" s="27"/>
      <x:c r="F54" s="27"/>
      <x:c r="G54" s="22"/>
      <x:c r="H54" s="23"/>
      <x:c r="I54" s="25" t="str">
        <x:f>IF(LEN(A54&amp;"")=0,IF(COUNTA(A54,B54,C54,D54,E54,F54,G54,H54)=0,"","Enter Opening ID"),IF(COUNTIFS('Dimension Review'!$A$8:$A$107,A54)&lt;&gt;1,"Duplicate dimension record",IF(OR(LEN(B54&amp;"")=0,LEN(C54&amp;"")=0,LEN(D54&amp;"")=0,LEN(E54&amp;"")=0,LEN(F54&amp;"")=0,LEN(G54&amp;"")=0,LEN(H54&amp;"")=0),"Complete measured and order dimensions",IF(OR(NOT(ISNUMBER(C54)),NOT(ISNUMBER(D54)),NOT(ISNUMBER(E54)),NOT(ISNUMBER(F54)),C54&lt;=0,D54&lt;=0,E54&lt;=0,F54&lt;=0),"Dimensions must be positive numbers",IF(AND(G54&lt;&gt;"mm",G54&lt;&gt;"in"),"Select mm or in",IF(COUNTIFS('Opening Schedule'!$A$8:$A$107,A54)&lt;&gt;1,"Missing or duplicate Opening ID",IF(INDEX('Opening Schedule'!$G$8:$G$107,MATCH(A54,'Opening Schedule'!$A$8:$A$107,0))&lt;&gt;B54,"Revision mismatch",IF(INDEX('Opening Schedule'!$K$8:$K$107,MATCH(A54,'Opening Schedule'!$A$8:$A$107,0))&lt;&gt;"Recorded","Opening record incomplete","Linked"))))))))</x:f>
      </x:c>
      <x:c r="J54" s="1"/>
      <x:c r="K54" s="1"/>
      <x:c r="L54" s="1"/>
      <x:c r="M54" s="1"/>
      <x:c r="N54" s="1"/>
      <x:c r="O54" s="1"/>
    </x:row>
    <x:row r="55" ht="28" customHeight="1">
      <x:c r="A55" s="23"/>
      <x:c r="B55" s="23"/>
      <x:c r="C55" s="27"/>
      <x:c r="D55" s="27"/>
      <x:c r="E55" s="27"/>
      <x:c r="F55" s="27"/>
      <x:c r="G55" s="22"/>
      <x:c r="H55" s="23"/>
      <x:c r="I55" s="25" t="str">
        <x:f>IF(LEN(A55&amp;"")=0,IF(COUNTA(A55,B55,C55,D55,E55,F55,G55,H55)=0,"","Enter Opening ID"),IF(COUNTIFS('Dimension Review'!$A$8:$A$107,A55)&lt;&gt;1,"Duplicate dimension record",IF(OR(LEN(B55&amp;"")=0,LEN(C55&amp;"")=0,LEN(D55&amp;"")=0,LEN(E55&amp;"")=0,LEN(F55&amp;"")=0,LEN(G55&amp;"")=0,LEN(H55&amp;"")=0),"Complete measured and order dimensions",IF(OR(NOT(ISNUMBER(C55)),NOT(ISNUMBER(D55)),NOT(ISNUMBER(E55)),NOT(ISNUMBER(F55)),C55&lt;=0,D55&lt;=0,E55&lt;=0,F55&lt;=0),"Dimensions must be positive numbers",IF(AND(G55&lt;&gt;"mm",G55&lt;&gt;"in"),"Select mm or in",IF(COUNTIFS('Opening Schedule'!$A$8:$A$107,A55)&lt;&gt;1,"Missing or duplicate Opening ID",IF(INDEX('Opening Schedule'!$G$8:$G$107,MATCH(A55,'Opening Schedule'!$A$8:$A$107,0))&lt;&gt;B55,"Revision mismatch",IF(INDEX('Opening Schedule'!$K$8:$K$107,MATCH(A55,'Opening Schedule'!$A$8:$A$107,0))&lt;&gt;"Recorded","Opening record incomplete","Linked"))))))))</x:f>
      </x:c>
      <x:c r="J55" s="1"/>
      <x:c r="K55" s="1"/>
      <x:c r="L55" s="1"/>
      <x:c r="M55" s="1"/>
      <x:c r="N55" s="1"/>
      <x:c r="O55" s="1"/>
    </x:row>
    <x:row r="56" ht="28" customHeight="1">
      <x:c r="A56" s="23"/>
      <x:c r="B56" s="23"/>
      <x:c r="C56" s="27"/>
      <x:c r="D56" s="27"/>
      <x:c r="E56" s="27"/>
      <x:c r="F56" s="27"/>
      <x:c r="G56" s="22"/>
      <x:c r="H56" s="23"/>
      <x:c r="I56" s="25" t="str">
        <x:f>IF(LEN(A56&amp;"")=0,IF(COUNTA(A56,B56,C56,D56,E56,F56,G56,H56)=0,"","Enter Opening ID"),IF(COUNTIFS('Dimension Review'!$A$8:$A$107,A56)&lt;&gt;1,"Duplicate dimension record",IF(OR(LEN(B56&amp;"")=0,LEN(C56&amp;"")=0,LEN(D56&amp;"")=0,LEN(E56&amp;"")=0,LEN(F56&amp;"")=0,LEN(G56&amp;"")=0,LEN(H56&amp;"")=0),"Complete measured and order dimensions",IF(OR(NOT(ISNUMBER(C56)),NOT(ISNUMBER(D56)),NOT(ISNUMBER(E56)),NOT(ISNUMBER(F56)),C56&lt;=0,D56&lt;=0,E56&lt;=0,F56&lt;=0),"Dimensions must be positive numbers",IF(AND(G56&lt;&gt;"mm",G56&lt;&gt;"in"),"Select mm or in",IF(COUNTIFS('Opening Schedule'!$A$8:$A$107,A56)&lt;&gt;1,"Missing or duplicate Opening ID",IF(INDEX('Opening Schedule'!$G$8:$G$107,MATCH(A56,'Opening Schedule'!$A$8:$A$107,0))&lt;&gt;B56,"Revision mismatch",IF(INDEX('Opening Schedule'!$K$8:$K$107,MATCH(A56,'Opening Schedule'!$A$8:$A$107,0))&lt;&gt;"Recorded","Opening record incomplete","Linked"))))))))</x:f>
      </x:c>
      <x:c r="J56" s="1"/>
      <x:c r="K56" s="1"/>
      <x:c r="L56" s="1"/>
      <x:c r="M56" s="1"/>
      <x:c r="N56" s="1"/>
      <x:c r="O56" s="1"/>
    </x:row>
    <x:row r="57" ht="28" customHeight="1">
      <x:c r="A57" s="23"/>
      <x:c r="B57" s="23"/>
      <x:c r="C57" s="27"/>
      <x:c r="D57" s="27"/>
      <x:c r="E57" s="27"/>
      <x:c r="F57" s="27"/>
      <x:c r="G57" s="22"/>
      <x:c r="H57" s="23"/>
      <x:c r="I57" s="25" t="str">
        <x:f>IF(LEN(A57&amp;"")=0,IF(COUNTA(A57,B57,C57,D57,E57,F57,G57,H57)=0,"","Enter Opening ID"),IF(COUNTIFS('Dimension Review'!$A$8:$A$107,A57)&lt;&gt;1,"Duplicate dimension record",IF(OR(LEN(B57&amp;"")=0,LEN(C57&amp;"")=0,LEN(D57&amp;"")=0,LEN(E57&amp;"")=0,LEN(F57&amp;"")=0,LEN(G57&amp;"")=0,LEN(H57&amp;"")=0),"Complete measured and order dimensions",IF(OR(NOT(ISNUMBER(C57)),NOT(ISNUMBER(D57)),NOT(ISNUMBER(E57)),NOT(ISNUMBER(F57)),C57&lt;=0,D57&lt;=0,E57&lt;=0,F57&lt;=0),"Dimensions must be positive numbers",IF(AND(G57&lt;&gt;"mm",G57&lt;&gt;"in"),"Select mm or in",IF(COUNTIFS('Opening Schedule'!$A$8:$A$107,A57)&lt;&gt;1,"Missing or duplicate Opening ID",IF(INDEX('Opening Schedule'!$G$8:$G$107,MATCH(A57,'Opening Schedule'!$A$8:$A$107,0))&lt;&gt;B57,"Revision mismatch",IF(INDEX('Opening Schedule'!$K$8:$K$107,MATCH(A57,'Opening Schedule'!$A$8:$A$107,0))&lt;&gt;"Recorded","Opening record incomplete","Linked"))))))))</x:f>
      </x:c>
      <x:c r="J57" s="1"/>
      <x:c r="K57" s="1"/>
      <x:c r="L57" s="1"/>
      <x:c r="M57" s="1"/>
      <x:c r="N57" s="1"/>
      <x:c r="O57" s="1"/>
    </x:row>
    <x:row r="58" ht="28" customHeight="1">
      <x:c r="A58" s="23"/>
      <x:c r="B58" s="23"/>
      <x:c r="C58" s="27"/>
      <x:c r="D58" s="27"/>
      <x:c r="E58" s="27"/>
      <x:c r="F58" s="27"/>
      <x:c r="G58" s="22"/>
      <x:c r="H58" s="23"/>
      <x:c r="I58" s="25" t="str">
        <x:f>IF(LEN(A58&amp;"")=0,IF(COUNTA(A58,B58,C58,D58,E58,F58,G58,H58)=0,"","Enter Opening ID"),IF(COUNTIFS('Dimension Review'!$A$8:$A$107,A58)&lt;&gt;1,"Duplicate dimension record",IF(OR(LEN(B58&amp;"")=0,LEN(C58&amp;"")=0,LEN(D58&amp;"")=0,LEN(E58&amp;"")=0,LEN(F58&amp;"")=0,LEN(G58&amp;"")=0,LEN(H58&amp;"")=0),"Complete measured and order dimensions",IF(OR(NOT(ISNUMBER(C58)),NOT(ISNUMBER(D58)),NOT(ISNUMBER(E58)),NOT(ISNUMBER(F58)),C58&lt;=0,D58&lt;=0,E58&lt;=0,F58&lt;=0),"Dimensions must be positive numbers",IF(AND(G58&lt;&gt;"mm",G58&lt;&gt;"in"),"Select mm or in",IF(COUNTIFS('Opening Schedule'!$A$8:$A$107,A58)&lt;&gt;1,"Missing or duplicate Opening ID",IF(INDEX('Opening Schedule'!$G$8:$G$107,MATCH(A58,'Opening Schedule'!$A$8:$A$107,0))&lt;&gt;B58,"Revision mismatch",IF(INDEX('Opening Schedule'!$K$8:$K$107,MATCH(A58,'Opening Schedule'!$A$8:$A$107,0))&lt;&gt;"Recorded","Opening record incomplete","Linked"))))))))</x:f>
      </x:c>
      <x:c r="J58" s="1"/>
      <x:c r="K58" s="1"/>
      <x:c r="L58" s="1"/>
      <x:c r="M58" s="1"/>
      <x:c r="N58" s="1"/>
      <x:c r="O58" s="1"/>
    </x:row>
    <x:row r="59" ht="28" customHeight="1">
      <x:c r="A59" s="23"/>
      <x:c r="B59" s="23"/>
      <x:c r="C59" s="27"/>
      <x:c r="D59" s="27"/>
      <x:c r="E59" s="27"/>
      <x:c r="F59" s="27"/>
      <x:c r="G59" s="22"/>
      <x:c r="H59" s="23"/>
      <x:c r="I59" s="25" t="str">
        <x:f>IF(LEN(A59&amp;"")=0,IF(COUNTA(A59,B59,C59,D59,E59,F59,G59,H59)=0,"","Enter Opening ID"),IF(COUNTIFS('Dimension Review'!$A$8:$A$107,A59)&lt;&gt;1,"Duplicate dimension record",IF(OR(LEN(B59&amp;"")=0,LEN(C59&amp;"")=0,LEN(D59&amp;"")=0,LEN(E59&amp;"")=0,LEN(F59&amp;"")=0,LEN(G59&amp;"")=0,LEN(H59&amp;"")=0),"Complete measured and order dimensions",IF(OR(NOT(ISNUMBER(C59)),NOT(ISNUMBER(D59)),NOT(ISNUMBER(E59)),NOT(ISNUMBER(F59)),C59&lt;=0,D59&lt;=0,E59&lt;=0,F59&lt;=0),"Dimensions must be positive numbers",IF(AND(G59&lt;&gt;"mm",G59&lt;&gt;"in"),"Select mm or in",IF(COUNTIFS('Opening Schedule'!$A$8:$A$107,A59)&lt;&gt;1,"Missing or duplicate Opening ID",IF(INDEX('Opening Schedule'!$G$8:$G$107,MATCH(A59,'Opening Schedule'!$A$8:$A$107,0))&lt;&gt;B59,"Revision mismatch",IF(INDEX('Opening Schedule'!$K$8:$K$107,MATCH(A59,'Opening Schedule'!$A$8:$A$107,0))&lt;&gt;"Recorded","Opening record incomplete","Linked"))))))))</x:f>
      </x:c>
      <x:c r="J59" s="1"/>
      <x:c r="K59" s="1"/>
      <x:c r="L59" s="1"/>
      <x:c r="M59" s="1"/>
      <x:c r="N59" s="1"/>
      <x:c r="O59" s="1"/>
    </x:row>
    <x:row r="60" ht="28" customHeight="1">
      <x:c r="A60" s="23"/>
      <x:c r="B60" s="23"/>
      <x:c r="C60" s="27"/>
      <x:c r="D60" s="27"/>
      <x:c r="E60" s="27"/>
      <x:c r="F60" s="27"/>
      <x:c r="G60" s="22"/>
      <x:c r="H60" s="23"/>
      <x:c r="I60" s="25" t="str">
        <x:f>IF(LEN(A60&amp;"")=0,IF(COUNTA(A60,B60,C60,D60,E60,F60,G60,H60)=0,"","Enter Opening ID"),IF(COUNTIFS('Dimension Review'!$A$8:$A$107,A60)&lt;&gt;1,"Duplicate dimension record",IF(OR(LEN(B60&amp;"")=0,LEN(C60&amp;"")=0,LEN(D60&amp;"")=0,LEN(E60&amp;"")=0,LEN(F60&amp;"")=0,LEN(G60&amp;"")=0,LEN(H60&amp;"")=0),"Complete measured and order dimensions",IF(OR(NOT(ISNUMBER(C60)),NOT(ISNUMBER(D60)),NOT(ISNUMBER(E60)),NOT(ISNUMBER(F60)),C60&lt;=0,D60&lt;=0,E60&lt;=0,F60&lt;=0),"Dimensions must be positive numbers",IF(AND(G60&lt;&gt;"mm",G60&lt;&gt;"in"),"Select mm or in",IF(COUNTIFS('Opening Schedule'!$A$8:$A$107,A60)&lt;&gt;1,"Missing or duplicate Opening ID",IF(INDEX('Opening Schedule'!$G$8:$G$107,MATCH(A60,'Opening Schedule'!$A$8:$A$107,0))&lt;&gt;B60,"Revision mismatch",IF(INDEX('Opening Schedule'!$K$8:$K$107,MATCH(A60,'Opening Schedule'!$A$8:$A$107,0))&lt;&gt;"Recorded","Opening record incomplete","Linked"))))))))</x:f>
      </x:c>
      <x:c r="J60" s="1"/>
      <x:c r="K60" s="1"/>
      <x:c r="L60" s="1"/>
      <x:c r="M60" s="1"/>
      <x:c r="N60" s="1"/>
      <x:c r="O60" s="1"/>
    </x:row>
    <x:row r="61" ht="28" customHeight="1">
      <x:c r="A61" s="23"/>
      <x:c r="B61" s="23"/>
      <x:c r="C61" s="27"/>
      <x:c r="D61" s="27"/>
      <x:c r="E61" s="27"/>
      <x:c r="F61" s="27"/>
      <x:c r="G61" s="22"/>
      <x:c r="H61" s="23"/>
      <x:c r="I61" s="25" t="str">
        <x:f>IF(LEN(A61&amp;"")=0,IF(COUNTA(A61,B61,C61,D61,E61,F61,G61,H61)=0,"","Enter Opening ID"),IF(COUNTIFS('Dimension Review'!$A$8:$A$107,A61)&lt;&gt;1,"Duplicate dimension record",IF(OR(LEN(B61&amp;"")=0,LEN(C61&amp;"")=0,LEN(D61&amp;"")=0,LEN(E61&amp;"")=0,LEN(F61&amp;"")=0,LEN(G61&amp;"")=0,LEN(H61&amp;"")=0),"Complete measured and order dimensions",IF(OR(NOT(ISNUMBER(C61)),NOT(ISNUMBER(D61)),NOT(ISNUMBER(E61)),NOT(ISNUMBER(F61)),C61&lt;=0,D61&lt;=0,E61&lt;=0,F61&lt;=0),"Dimensions must be positive numbers",IF(AND(G61&lt;&gt;"mm",G61&lt;&gt;"in"),"Select mm or in",IF(COUNTIFS('Opening Schedule'!$A$8:$A$107,A61)&lt;&gt;1,"Missing or duplicate Opening ID",IF(INDEX('Opening Schedule'!$G$8:$G$107,MATCH(A61,'Opening Schedule'!$A$8:$A$107,0))&lt;&gt;B61,"Revision mismatch",IF(INDEX('Opening Schedule'!$K$8:$K$107,MATCH(A61,'Opening Schedule'!$A$8:$A$107,0))&lt;&gt;"Recorded","Opening record incomplete","Linked"))))))))</x:f>
      </x:c>
      <x:c r="J61" s="1"/>
      <x:c r="K61" s="1"/>
      <x:c r="L61" s="1"/>
      <x:c r="M61" s="1"/>
      <x:c r="N61" s="1"/>
      <x:c r="O61" s="1"/>
    </x:row>
    <x:row r="62" ht="28" customHeight="1">
      <x:c r="A62" s="23"/>
      <x:c r="B62" s="23"/>
      <x:c r="C62" s="27"/>
      <x:c r="D62" s="27"/>
      <x:c r="E62" s="27"/>
      <x:c r="F62" s="27"/>
      <x:c r="G62" s="22"/>
      <x:c r="H62" s="23"/>
      <x:c r="I62" s="25" t="str">
        <x:f>IF(LEN(A62&amp;"")=0,IF(COUNTA(A62,B62,C62,D62,E62,F62,G62,H62)=0,"","Enter Opening ID"),IF(COUNTIFS('Dimension Review'!$A$8:$A$107,A62)&lt;&gt;1,"Duplicate dimension record",IF(OR(LEN(B62&amp;"")=0,LEN(C62&amp;"")=0,LEN(D62&amp;"")=0,LEN(E62&amp;"")=0,LEN(F62&amp;"")=0,LEN(G62&amp;"")=0,LEN(H62&amp;"")=0),"Complete measured and order dimensions",IF(OR(NOT(ISNUMBER(C62)),NOT(ISNUMBER(D62)),NOT(ISNUMBER(E62)),NOT(ISNUMBER(F62)),C62&lt;=0,D62&lt;=0,E62&lt;=0,F62&lt;=0),"Dimensions must be positive numbers",IF(AND(G62&lt;&gt;"mm",G62&lt;&gt;"in"),"Select mm or in",IF(COUNTIFS('Opening Schedule'!$A$8:$A$107,A62)&lt;&gt;1,"Missing or duplicate Opening ID",IF(INDEX('Opening Schedule'!$G$8:$G$107,MATCH(A62,'Opening Schedule'!$A$8:$A$107,0))&lt;&gt;B62,"Revision mismatch",IF(INDEX('Opening Schedule'!$K$8:$K$107,MATCH(A62,'Opening Schedule'!$A$8:$A$107,0))&lt;&gt;"Recorded","Opening record incomplete","Linked"))))))))</x:f>
      </x:c>
      <x:c r="J62" s="1"/>
      <x:c r="K62" s="1"/>
      <x:c r="L62" s="1"/>
      <x:c r="M62" s="1"/>
      <x:c r="N62" s="1"/>
      <x:c r="O62" s="1"/>
    </x:row>
    <x:row r="63" ht="28" customHeight="1">
      <x:c r="A63" s="23"/>
      <x:c r="B63" s="23"/>
      <x:c r="C63" s="27"/>
      <x:c r="D63" s="27"/>
      <x:c r="E63" s="27"/>
      <x:c r="F63" s="27"/>
      <x:c r="G63" s="22"/>
      <x:c r="H63" s="23"/>
      <x:c r="I63" s="25" t="str">
        <x:f>IF(LEN(A63&amp;"")=0,IF(COUNTA(A63,B63,C63,D63,E63,F63,G63,H63)=0,"","Enter Opening ID"),IF(COUNTIFS('Dimension Review'!$A$8:$A$107,A63)&lt;&gt;1,"Duplicate dimension record",IF(OR(LEN(B63&amp;"")=0,LEN(C63&amp;"")=0,LEN(D63&amp;"")=0,LEN(E63&amp;"")=0,LEN(F63&amp;"")=0,LEN(G63&amp;"")=0,LEN(H63&amp;"")=0),"Complete measured and order dimensions",IF(OR(NOT(ISNUMBER(C63)),NOT(ISNUMBER(D63)),NOT(ISNUMBER(E63)),NOT(ISNUMBER(F63)),C63&lt;=0,D63&lt;=0,E63&lt;=0,F63&lt;=0),"Dimensions must be positive numbers",IF(AND(G63&lt;&gt;"mm",G63&lt;&gt;"in"),"Select mm or in",IF(COUNTIFS('Opening Schedule'!$A$8:$A$107,A63)&lt;&gt;1,"Missing or duplicate Opening ID",IF(INDEX('Opening Schedule'!$G$8:$G$107,MATCH(A63,'Opening Schedule'!$A$8:$A$107,0))&lt;&gt;B63,"Revision mismatch",IF(INDEX('Opening Schedule'!$K$8:$K$107,MATCH(A63,'Opening Schedule'!$A$8:$A$107,0))&lt;&gt;"Recorded","Opening record incomplete","Linked"))))))))</x:f>
      </x:c>
      <x:c r="J63" s="1"/>
      <x:c r="K63" s="1"/>
      <x:c r="L63" s="1"/>
      <x:c r="M63" s="1"/>
      <x:c r="N63" s="1"/>
      <x:c r="O63" s="1"/>
    </x:row>
    <x:row r="64" ht="28" customHeight="1">
      <x:c r="A64" s="23"/>
      <x:c r="B64" s="23"/>
      <x:c r="C64" s="27"/>
      <x:c r="D64" s="27"/>
      <x:c r="E64" s="27"/>
      <x:c r="F64" s="27"/>
      <x:c r="G64" s="22"/>
      <x:c r="H64" s="23"/>
      <x:c r="I64" s="25" t="str">
        <x:f>IF(LEN(A64&amp;"")=0,IF(COUNTA(A64,B64,C64,D64,E64,F64,G64,H64)=0,"","Enter Opening ID"),IF(COUNTIFS('Dimension Review'!$A$8:$A$107,A64)&lt;&gt;1,"Duplicate dimension record",IF(OR(LEN(B64&amp;"")=0,LEN(C64&amp;"")=0,LEN(D64&amp;"")=0,LEN(E64&amp;"")=0,LEN(F64&amp;"")=0,LEN(G64&amp;"")=0,LEN(H64&amp;"")=0),"Complete measured and order dimensions",IF(OR(NOT(ISNUMBER(C64)),NOT(ISNUMBER(D64)),NOT(ISNUMBER(E64)),NOT(ISNUMBER(F64)),C64&lt;=0,D64&lt;=0,E64&lt;=0,F64&lt;=0),"Dimensions must be positive numbers",IF(AND(G64&lt;&gt;"mm",G64&lt;&gt;"in"),"Select mm or in",IF(COUNTIFS('Opening Schedule'!$A$8:$A$107,A64)&lt;&gt;1,"Missing or duplicate Opening ID",IF(INDEX('Opening Schedule'!$G$8:$G$107,MATCH(A64,'Opening Schedule'!$A$8:$A$107,0))&lt;&gt;B64,"Revision mismatch",IF(INDEX('Opening Schedule'!$K$8:$K$107,MATCH(A64,'Opening Schedule'!$A$8:$A$107,0))&lt;&gt;"Recorded","Opening record incomplete","Linked"))))))))</x:f>
      </x:c>
      <x:c r="J64" s="1"/>
      <x:c r="K64" s="1"/>
      <x:c r="L64" s="1"/>
      <x:c r="M64" s="1"/>
      <x:c r="N64" s="1"/>
      <x:c r="O64" s="1"/>
    </x:row>
    <x:row r="65" ht="28" customHeight="1">
      <x:c r="A65" s="23"/>
      <x:c r="B65" s="23"/>
      <x:c r="C65" s="27"/>
      <x:c r="D65" s="27"/>
      <x:c r="E65" s="27"/>
      <x:c r="F65" s="27"/>
      <x:c r="G65" s="22"/>
      <x:c r="H65" s="23"/>
      <x:c r="I65" s="25" t="str">
        <x:f>IF(LEN(A65&amp;"")=0,IF(COUNTA(A65,B65,C65,D65,E65,F65,G65,H65)=0,"","Enter Opening ID"),IF(COUNTIFS('Dimension Review'!$A$8:$A$107,A65)&lt;&gt;1,"Duplicate dimension record",IF(OR(LEN(B65&amp;"")=0,LEN(C65&amp;"")=0,LEN(D65&amp;"")=0,LEN(E65&amp;"")=0,LEN(F65&amp;"")=0,LEN(G65&amp;"")=0,LEN(H65&amp;"")=0),"Complete measured and order dimensions",IF(OR(NOT(ISNUMBER(C65)),NOT(ISNUMBER(D65)),NOT(ISNUMBER(E65)),NOT(ISNUMBER(F65)),C65&lt;=0,D65&lt;=0,E65&lt;=0,F65&lt;=0),"Dimensions must be positive numbers",IF(AND(G65&lt;&gt;"mm",G65&lt;&gt;"in"),"Select mm or in",IF(COUNTIFS('Opening Schedule'!$A$8:$A$107,A65)&lt;&gt;1,"Missing or duplicate Opening ID",IF(INDEX('Opening Schedule'!$G$8:$G$107,MATCH(A65,'Opening Schedule'!$A$8:$A$107,0))&lt;&gt;B65,"Revision mismatch",IF(INDEX('Opening Schedule'!$K$8:$K$107,MATCH(A65,'Opening Schedule'!$A$8:$A$107,0))&lt;&gt;"Recorded","Opening record incomplete","Linked"))))))))</x:f>
      </x:c>
      <x:c r="J65" s="1"/>
      <x:c r="K65" s="1"/>
      <x:c r="L65" s="1"/>
      <x:c r="M65" s="1"/>
      <x:c r="N65" s="1"/>
      <x:c r="O65" s="1"/>
    </x:row>
    <x:row r="66" ht="28" customHeight="1">
      <x:c r="A66" s="23"/>
      <x:c r="B66" s="23"/>
      <x:c r="C66" s="27"/>
      <x:c r="D66" s="27"/>
      <x:c r="E66" s="27"/>
      <x:c r="F66" s="27"/>
      <x:c r="G66" s="22"/>
      <x:c r="H66" s="23"/>
      <x:c r="I66" s="25" t="str">
        <x:f>IF(LEN(A66&amp;"")=0,IF(COUNTA(A66,B66,C66,D66,E66,F66,G66,H66)=0,"","Enter Opening ID"),IF(COUNTIFS('Dimension Review'!$A$8:$A$107,A66)&lt;&gt;1,"Duplicate dimension record",IF(OR(LEN(B66&amp;"")=0,LEN(C66&amp;"")=0,LEN(D66&amp;"")=0,LEN(E66&amp;"")=0,LEN(F66&amp;"")=0,LEN(G66&amp;"")=0,LEN(H66&amp;"")=0),"Complete measured and order dimensions",IF(OR(NOT(ISNUMBER(C66)),NOT(ISNUMBER(D66)),NOT(ISNUMBER(E66)),NOT(ISNUMBER(F66)),C66&lt;=0,D66&lt;=0,E66&lt;=0,F66&lt;=0),"Dimensions must be positive numbers",IF(AND(G66&lt;&gt;"mm",G66&lt;&gt;"in"),"Select mm or in",IF(COUNTIFS('Opening Schedule'!$A$8:$A$107,A66)&lt;&gt;1,"Missing or duplicate Opening ID",IF(INDEX('Opening Schedule'!$G$8:$G$107,MATCH(A66,'Opening Schedule'!$A$8:$A$107,0))&lt;&gt;B66,"Revision mismatch",IF(INDEX('Opening Schedule'!$K$8:$K$107,MATCH(A66,'Opening Schedule'!$A$8:$A$107,0))&lt;&gt;"Recorded","Opening record incomplete","Linked"))))))))</x:f>
      </x:c>
      <x:c r="J66" s="1"/>
      <x:c r="K66" s="1"/>
      <x:c r="L66" s="1"/>
      <x:c r="M66" s="1"/>
      <x:c r="N66" s="1"/>
      <x:c r="O66" s="1"/>
    </x:row>
    <x:row r="67" ht="28" customHeight="1">
      <x:c r="A67" s="23"/>
      <x:c r="B67" s="23"/>
      <x:c r="C67" s="27"/>
      <x:c r="D67" s="27"/>
      <x:c r="E67" s="27"/>
      <x:c r="F67" s="27"/>
      <x:c r="G67" s="22"/>
      <x:c r="H67" s="23"/>
      <x:c r="I67" s="25" t="str">
        <x:f>IF(LEN(A67&amp;"")=0,IF(COUNTA(A67,B67,C67,D67,E67,F67,G67,H67)=0,"","Enter Opening ID"),IF(COUNTIFS('Dimension Review'!$A$8:$A$107,A67)&lt;&gt;1,"Duplicate dimension record",IF(OR(LEN(B67&amp;"")=0,LEN(C67&amp;"")=0,LEN(D67&amp;"")=0,LEN(E67&amp;"")=0,LEN(F67&amp;"")=0,LEN(G67&amp;"")=0,LEN(H67&amp;"")=0),"Complete measured and order dimensions",IF(OR(NOT(ISNUMBER(C67)),NOT(ISNUMBER(D67)),NOT(ISNUMBER(E67)),NOT(ISNUMBER(F67)),C67&lt;=0,D67&lt;=0,E67&lt;=0,F67&lt;=0),"Dimensions must be positive numbers",IF(AND(G67&lt;&gt;"mm",G67&lt;&gt;"in"),"Select mm or in",IF(COUNTIFS('Opening Schedule'!$A$8:$A$107,A67)&lt;&gt;1,"Missing or duplicate Opening ID",IF(INDEX('Opening Schedule'!$G$8:$G$107,MATCH(A67,'Opening Schedule'!$A$8:$A$107,0))&lt;&gt;B67,"Revision mismatch",IF(INDEX('Opening Schedule'!$K$8:$K$107,MATCH(A67,'Opening Schedule'!$A$8:$A$107,0))&lt;&gt;"Recorded","Opening record incomplete","Linked"))))))))</x:f>
      </x:c>
      <x:c r="J67" s="1"/>
      <x:c r="K67" s="1"/>
      <x:c r="L67" s="1"/>
      <x:c r="M67" s="1"/>
      <x:c r="N67" s="1"/>
      <x:c r="O67" s="1"/>
    </x:row>
    <x:row r="68" ht="28" customHeight="1">
      <x:c r="A68" s="23"/>
      <x:c r="B68" s="23"/>
      <x:c r="C68" s="27"/>
      <x:c r="D68" s="27"/>
      <x:c r="E68" s="27"/>
      <x:c r="F68" s="27"/>
      <x:c r="G68" s="22"/>
      <x:c r="H68" s="23"/>
      <x:c r="I68" s="25" t="str">
        <x:f>IF(LEN(A68&amp;"")=0,IF(COUNTA(A68,B68,C68,D68,E68,F68,G68,H68)=0,"","Enter Opening ID"),IF(COUNTIFS('Dimension Review'!$A$8:$A$107,A68)&lt;&gt;1,"Duplicate dimension record",IF(OR(LEN(B68&amp;"")=0,LEN(C68&amp;"")=0,LEN(D68&amp;"")=0,LEN(E68&amp;"")=0,LEN(F68&amp;"")=0,LEN(G68&amp;"")=0,LEN(H68&amp;"")=0),"Complete measured and order dimensions",IF(OR(NOT(ISNUMBER(C68)),NOT(ISNUMBER(D68)),NOT(ISNUMBER(E68)),NOT(ISNUMBER(F68)),C68&lt;=0,D68&lt;=0,E68&lt;=0,F68&lt;=0),"Dimensions must be positive numbers",IF(AND(G68&lt;&gt;"mm",G68&lt;&gt;"in"),"Select mm or in",IF(COUNTIFS('Opening Schedule'!$A$8:$A$107,A68)&lt;&gt;1,"Missing or duplicate Opening ID",IF(INDEX('Opening Schedule'!$G$8:$G$107,MATCH(A68,'Opening Schedule'!$A$8:$A$107,0))&lt;&gt;B68,"Revision mismatch",IF(INDEX('Opening Schedule'!$K$8:$K$107,MATCH(A68,'Opening Schedule'!$A$8:$A$107,0))&lt;&gt;"Recorded","Opening record incomplete","Linked"))))))))</x:f>
      </x:c>
      <x:c r="J68" s="1"/>
      <x:c r="K68" s="1"/>
      <x:c r="L68" s="1"/>
      <x:c r="M68" s="1"/>
      <x:c r="N68" s="1"/>
      <x:c r="O68" s="1"/>
    </x:row>
    <x:row r="69" ht="28" customHeight="1">
      <x:c r="A69" s="23"/>
      <x:c r="B69" s="23"/>
      <x:c r="C69" s="27"/>
      <x:c r="D69" s="27"/>
      <x:c r="E69" s="27"/>
      <x:c r="F69" s="27"/>
      <x:c r="G69" s="22"/>
      <x:c r="H69" s="23"/>
      <x:c r="I69" s="25" t="str">
        <x:f>IF(LEN(A69&amp;"")=0,IF(COUNTA(A69,B69,C69,D69,E69,F69,G69,H69)=0,"","Enter Opening ID"),IF(COUNTIFS('Dimension Review'!$A$8:$A$107,A69)&lt;&gt;1,"Duplicate dimension record",IF(OR(LEN(B69&amp;"")=0,LEN(C69&amp;"")=0,LEN(D69&amp;"")=0,LEN(E69&amp;"")=0,LEN(F69&amp;"")=0,LEN(G69&amp;"")=0,LEN(H69&amp;"")=0),"Complete measured and order dimensions",IF(OR(NOT(ISNUMBER(C69)),NOT(ISNUMBER(D69)),NOT(ISNUMBER(E69)),NOT(ISNUMBER(F69)),C69&lt;=0,D69&lt;=0,E69&lt;=0,F69&lt;=0),"Dimensions must be positive numbers",IF(AND(G69&lt;&gt;"mm",G69&lt;&gt;"in"),"Select mm or in",IF(COUNTIFS('Opening Schedule'!$A$8:$A$107,A69)&lt;&gt;1,"Missing or duplicate Opening ID",IF(INDEX('Opening Schedule'!$G$8:$G$107,MATCH(A69,'Opening Schedule'!$A$8:$A$107,0))&lt;&gt;B69,"Revision mismatch",IF(INDEX('Opening Schedule'!$K$8:$K$107,MATCH(A69,'Opening Schedule'!$A$8:$A$107,0))&lt;&gt;"Recorded","Opening record incomplete","Linked"))))))))</x:f>
      </x:c>
      <x:c r="J69" s="1"/>
      <x:c r="K69" s="1"/>
      <x:c r="L69" s="1"/>
      <x:c r="M69" s="1"/>
      <x:c r="N69" s="1"/>
      <x:c r="O69" s="1"/>
    </x:row>
    <x:row r="70" ht="28" customHeight="1">
      <x:c r="A70" s="23"/>
      <x:c r="B70" s="23"/>
      <x:c r="C70" s="27"/>
      <x:c r="D70" s="27"/>
      <x:c r="E70" s="27"/>
      <x:c r="F70" s="27"/>
      <x:c r="G70" s="22"/>
      <x:c r="H70" s="23"/>
      <x:c r="I70" s="25" t="str">
        <x:f>IF(LEN(A70&amp;"")=0,IF(COUNTA(A70,B70,C70,D70,E70,F70,G70,H70)=0,"","Enter Opening ID"),IF(COUNTIFS('Dimension Review'!$A$8:$A$107,A70)&lt;&gt;1,"Duplicate dimension record",IF(OR(LEN(B70&amp;"")=0,LEN(C70&amp;"")=0,LEN(D70&amp;"")=0,LEN(E70&amp;"")=0,LEN(F70&amp;"")=0,LEN(G70&amp;"")=0,LEN(H70&amp;"")=0),"Complete measured and order dimensions",IF(OR(NOT(ISNUMBER(C70)),NOT(ISNUMBER(D70)),NOT(ISNUMBER(E70)),NOT(ISNUMBER(F70)),C70&lt;=0,D70&lt;=0,E70&lt;=0,F70&lt;=0),"Dimensions must be positive numbers",IF(AND(G70&lt;&gt;"mm",G70&lt;&gt;"in"),"Select mm or in",IF(COUNTIFS('Opening Schedule'!$A$8:$A$107,A70)&lt;&gt;1,"Missing or duplicate Opening ID",IF(INDEX('Opening Schedule'!$G$8:$G$107,MATCH(A70,'Opening Schedule'!$A$8:$A$107,0))&lt;&gt;B70,"Revision mismatch",IF(INDEX('Opening Schedule'!$K$8:$K$107,MATCH(A70,'Opening Schedule'!$A$8:$A$107,0))&lt;&gt;"Recorded","Opening record incomplete","Linked"))))))))</x:f>
      </x:c>
      <x:c r="J70" s="1"/>
      <x:c r="K70" s="1"/>
      <x:c r="L70" s="1"/>
      <x:c r="M70" s="1"/>
      <x:c r="N70" s="1"/>
      <x:c r="O70" s="1"/>
    </x:row>
    <x:row r="71" ht="28" customHeight="1">
      <x:c r="A71" s="23"/>
      <x:c r="B71" s="23"/>
      <x:c r="C71" s="27"/>
      <x:c r="D71" s="27"/>
      <x:c r="E71" s="27"/>
      <x:c r="F71" s="27"/>
      <x:c r="G71" s="22"/>
      <x:c r="H71" s="23"/>
      <x:c r="I71" s="25" t="str">
        <x:f>IF(LEN(A71&amp;"")=0,IF(COUNTA(A71,B71,C71,D71,E71,F71,G71,H71)=0,"","Enter Opening ID"),IF(COUNTIFS('Dimension Review'!$A$8:$A$107,A71)&lt;&gt;1,"Duplicate dimension record",IF(OR(LEN(B71&amp;"")=0,LEN(C71&amp;"")=0,LEN(D71&amp;"")=0,LEN(E71&amp;"")=0,LEN(F71&amp;"")=0,LEN(G71&amp;"")=0,LEN(H71&amp;"")=0),"Complete measured and order dimensions",IF(OR(NOT(ISNUMBER(C71)),NOT(ISNUMBER(D71)),NOT(ISNUMBER(E71)),NOT(ISNUMBER(F71)),C71&lt;=0,D71&lt;=0,E71&lt;=0,F71&lt;=0),"Dimensions must be positive numbers",IF(AND(G71&lt;&gt;"mm",G71&lt;&gt;"in"),"Select mm or in",IF(COUNTIFS('Opening Schedule'!$A$8:$A$107,A71)&lt;&gt;1,"Missing or duplicate Opening ID",IF(INDEX('Opening Schedule'!$G$8:$G$107,MATCH(A71,'Opening Schedule'!$A$8:$A$107,0))&lt;&gt;B71,"Revision mismatch",IF(INDEX('Opening Schedule'!$K$8:$K$107,MATCH(A71,'Opening Schedule'!$A$8:$A$107,0))&lt;&gt;"Recorded","Opening record incomplete","Linked"))))))))</x:f>
      </x:c>
      <x:c r="J71" s="1"/>
      <x:c r="K71" s="1"/>
      <x:c r="L71" s="1"/>
      <x:c r="M71" s="1"/>
      <x:c r="N71" s="1"/>
      <x:c r="O71" s="1"/>
    </x:row>
    <x:row r="72" ht="28" customHeight="1">
      <x:c r="A72" s="23"/>
      <x:c r="B72" s="23"/>
      <x:c r="C72" s="27"/>
      <x:c r="D72" s="27"/>
      <x:c r="E72" s="27"/>
      <x:c r="F72" s="27"/>
      <x:c r="G72" s="22"/>
      <x:c r="H72" s="23"/>
      <x:c r="I72" s="25" t="str">
        <x:f>IF(LEN(A72&amp;"")=0,IF(COUNTA(A72,B72,C72,D72,E72,F72,G72,H72)=0,"","Enter Opening ID"),IF(COUNTIFS('Dimension Review'!$A$8:$A$107,A72)&lt;&gt;1,"Duplicate dimension record",IF(OR(LEN(B72&amp;"")=0,LEN(C72&amp;"")=0,LEN(D72&amp;"")=0,LEN(E72&amp;"")=0,LEN(F72&amp;"")=0,LEN(G72&amp;"")=0,LEN(H72&amp;"")=0),"Complete measured and order dimensions",IF(OR(NOT(ISNUMBER(C72)),NOT(ISNUMBER(D72)),NOT(ISNUMBER(E72)),NOT(ISNUMBER(F72)),C72&lt;=0,D72&lt;=0,E72&lt;=0,F72&lt;=0),"Dimensions must be positive numbers",IF(AND(G72&lt;&gt;"mm",G72&lt;&gt;"in"),"Select mm or in",IF(COUNTIFS('Opening Schedule'!$A$8:$A$107,A72)&lt;&gt;1,"Missing or duplicate Opening ID",IF(INDEX('Opening Schedule'!$G$8:$G$107,MATCH(A72,'Opening Schedule'!$A$8:$A$107,0))&lt;&gt;B72,"Revision mismatch",IF(INDEX('Opening Schedule'!$K$8:$K$107,MATCH(A72,'Opening Schedule'!$A$8:$A$107,0))&lt;&gt;"Recorded","Opening record incomplete","Linked"))))))))</x:f>
      </x:c>
      <x:c r="J72" s="1"/>
      <x:c r="K72" s="1"/>
      <x:c r="L72" s="1"/>
      <x:c r="M72" s="1"/>
      <x:c r="N72" s="1"/>
      <x:c r="O72" s="1"/>
    </x:row>
    <x:row r="73" ht="28" customHeight="1">
      <x:c r="A73" s="23"/>
      <x:c r="B73" s="23"/>
      <x:c r="C73" s="27"/>
      <x:c r="D73" s="27"/>
      <x:c r="E73" s="27"/>
      <x:c r="F73" s="27"/>
      <x:c r="G73" s="22"/>
      <x:c r="H73" s="23"/>
      <x:c r="I73" s="25" t="str">
        <x:f>IF(LEN(A73&amp;"")=0,IF(COUNTA(A73,B73,C73,D73,E73,F73,G73,H73)=0,"","Enter Opening ID"),IF(COUNTIFS('Dimension Review'!$A$8:$A$107,A73)&lt;&gt;1,"Duplicate dimension record",IF(OR(LEN(B73&amp;"")=0,LEN(C73&amp;"")=0,LEN(D73&amp;"")=0,LEN(E73&amp;"")=0,LEN(F73&amp;"")=0,LEN(G73&amp;"")=0,LEN(H73&amp;"")=0),"Complete measured and order dimensions",IF(OR(NOT(ISNUMBER(C73)),NOT(ISNUMBER(D73)),NOT(ISNUMBER(E73)),NOT(ISNUMBER(F73)),C73&lt;=0,D73&lt;=0,E73&lt;=0,F73&lt;=0),"Dimensions must be positive numbers",IF(AND(G73&lt;&gt;"mm",G73&lt;&gt;"in"),"Select mm or in",IF(COUNTIFS('Opening Schedule'!$A$8:$A$107,A73)&lt;&gt;1,"Missing or duplicate Opening ID",IF(INDEX('Opening Schedule'!$G$8:$G$107,MATCH(A73,'Opening Schedule'!$A$8:$A$107,0))&lt;&gt;B73,"Revision mismatch",IF(INDEX('Opening Schedule'!$K$8:$K$107,MATCH(A73,'Opening Schedule'!$A$8:$A$107,0))&lt;&gt;"Recorded","Opening record incomplete","Linked"))))))))</x:f>
      </x:c>
      <x:c r="J73" s="1"/>
      <x:c r="K73" s="1"/>
      <x:c r="L73" s="1"/>
      <x:c r="M73" s="1"/>
      <x:c r="N73" s="1"/>
      <x:c r="O73" s="1"/>
    </x:row>
    <x:row r="74" ht="28" customHeight="1">
      <x:c r="A74" s="23"/>
      <x:c r="B74" s="23"/>
      <x:c r="C74" s="27"/>
      <x:c r="D74" s="27"/>
      <x:c r="E74" s="27"/>
      <x:c r="F74" s="27"/>
      <x:c r="G74" s="22"/>
      <x:c r="H74" s="23"/>
      <x:c r="I74" s="25" t="str">
        <x:f>IF(LEN(A74&amp;"")=0,IF(COUNTA(A74,B74,C74,D74,E74,F74,G74,H74)=0,"","Enter Opening ID"),IF(COUNTIFS('Dimension Review'!$A$8:$A$107,A74)&lt;&gt;1,"Duplicate dimension record",IF(OR(LEN(B74&amp;"")=0,LEN(C74&amp;"")=0,LEN(D74&amp;"")=0,LEN(E74&amp;"")=0,LEN(F74&amp;"")=0,LEN(G74&amp;"")=0,LEN(H74&amp;"")=0),"Complete measured and order dimensions",IF(OR(NOT(ISNUMBER(C74)),NOT(ISNUMBER(D74)),NOT(ISNUMBER(E74)),NOT(ISNUMBER(F74)),C74&lt;=0,D74&lt;=0,E74&lt;=0,F74&lt;=0),"Dimensions must be positive numbers",IF(AND(G74&lt;&gt;"mm",G74&lt;&gt;"in"),"Select mm or in",IF(COUNTIFS('Opening Schedule'!$A$8:$A$107,A74)&lt;&gt;1,"Missing or duplicate Opening ID",IF(INDEX('Opening Schedule'!$G$8:$G$107,MATCH(A74,'Opening Schedule'!$A$8:$A$107,0))&lt;&gt;B74,"Revision mismatch",IF(INDEX('Opening Schedule'!$K$8:$K$107,MATCH(A74,'Opening Schedule'!$A$8:$A$107,0))&lt;&gt;"Recorded","Opening record incomplete","Linked"))))))))</x:f>
      </x:c>
      <x:c r="J74" s="1"/>
      <x:c r="K74" s="1"/>
      <x:c r="L74" s="1"/>
      <x:c r="M74" s="1"/>
      <x:c r="N74" s="1"/>
      <x:c r="O74" s="1"/>
    </x:row>
    <x:row r="75" ht="28" customHeight="1">
      <x:c r="A75" s="23"/>
      <x:c r="B75" s="23"/>
      <x:c r="C75" s="27"/>
      <x:c r="D75" s="27"/>
      <x:c r="E75" s="27"/>
      <x:c r="F75" s="27"/>
      <x:c r="G75" s="22"/>
      <x:c r="H75" s="23"/>
      <x:c r="I75" s="25" t="str">
        <x:f>IF(LEN(A75&amp;"")=0,IF(COUNTA(A75,B75,C75,D75,E75,F75,G75,H75)=0,"","Enter Opening ID"),IF(COUNTIFS('Dimension Review'!$A$8:$A$107,A75)&lt;&gt;1,"Duplicate dimension record",IF(OR(LEN(B75&amp;"")=0,LEN(C75&amp;"")=0,LEN(D75&amp;"")=0,LEN(E75&amp;"")=0,LEN(F75&amp;"")=0,LEN(G75&amp;"")=0,LEN(H75&amp;"")=0),"Complete measured and order dimensions",IF(OR(NOT(ISNUMBER(C75)),NOT(ISNUMBER(D75)),NOT(ISNUMBER(E75)),NOT(ISNUMBER(F75)),C75&lt;=0,D75&lt;=0,E75&lt;=0,F75&lt;=0),"Dimensions must be positive numbers",IF(AND(G75&lt;&gt;"mm",G75&lt;&gt;"in"),"Select mm or in",IF(COUNTIFS('Opening Schedule'!$A$8:$A$107,A75)&lt;&gt;1,"Missing or duplicate Opening ID",IF(INDEX('Opening Schedule'!$G$8:$G$107,MATCH(A75,'Opening Schedule'!$A$8:$A$107,0))&lt;&gt;B75,"Revision mismatch",IF(INDEX('Opening Schedule'!$K$8:$K$107,MATCH(A75,'Opening Schedule'!$A$8:$A$107,0))&lt;&gt;"Recorded","Opening record incomplete","Linked"))))))))</x:f>
      </x:c>
      <x:c r="J75" s="1"/>
      <x:c r="K75" s="1"/>
      <x:c r="L75" s="1"/>
      <x:c r="M75" s="1"/>
      <x:c r="N75" s="1"/>
      <x:c r="O75" s="1"/>
    </x:row>
    <x:row r="76" ht="28" customHeight="1">
      <x:c r="A76" s="23"/>
      <x:c r="B76" s="23"/>
      <x:c r="C76" s="27"/>
      <x:c r="D76" s="27"/>
      <x:c r="E76" s="27"/>
      <x:c r="F76" s="27"/>
      <x:c r="G76" s="22"/>
      <x:c r="H76" s="23"/>
      <x:c r="I76" s="25" t="str">
        <x:f>IF(LEN(A76&amp;"")=0,IF(COUNTA(A76,B76,C76,D76,E76,F76,G76,H76)=0,"","Enter Opening ID"),IF(COUNTIFS('Dimension Review'!$A$8:$A$107,A76)&lt;&gt;1,"Duplicate dimension record",IF(OR(LEN(B76&amp;"")=0,LEN(C76&amp;"")=0,LEN(D76&amp;"")=0,LEN(E76&amp;"")=0,LEN(F76&amp;"")=0,LEN(G76&amp;"")=0,LEN(H76&amp;"")=0),"Complete measured and order dimensions",IF(OR(NOT(ISNUMBER(C76)),NOT(ISNUMBER(D76)),NOT(ISNUMBER(E76)),NOT(ISNUMBER(F76)),C76&lt;=0,D76&lt;=0,E76&lt;=0,F76&lt;=0),"Dimensions must be positive numbers",IF(AND(G76&lt;&gt;"mm",G76&lt;&gt;"in"),"Select mm or in",IF(COUNTIFS('Opening Schedule'!$A$8:$A$107,A76)&lt;&gt;1,"Missing or duplicate Opening ID",IF(INDEX('Opening Schedule'!$G$8:$G$107,MATCH(A76,'Opening Schedule'!$A$8:$A$107,0))&lt;&gt;B76,"Revision mismatch",IF(INDEX('Opening Schedule'!$K$8:$K$107,MATCH(A76,'Opening Schedule'!$A$8:$A$107,0))&lt;&gt;"Recorded","Opening record incomplete","Linked"))))))))</x:f>
      </x:c>
      <x:c r="J76" s="1"/>
      <x:c r="K76" s="1"/>
      <x:c r="L76" s="1"/>
      <x:c r="M76" s="1"/>
      <x:c r="N76" s="1"/>
      <x:c r="O76" s="1"/>
    </x:row>
    <x:row r="77" ht="28" customHeight="1">
      <x:c r="A77" s="23"/>
      <x:c r="B77" s="23"/>
      <x:c r="C77" s="27"/>
      <x:c r="D77" s="27"/>
      <x:c r="E77" s="27"/>
      <x:c r="F77" s="27"/>
      <x:c r="G77" s="22"/>
      <x:c r="H77" s="23"/>
      <x:c r="I77" s="25" t="str">
        <x:f>IF(LEN(A77&amp;"")=0,IF(COUNTA(A77,B77,C77,D77,E77,F77,G77,H77)=0,"","Enter Opening ID"),IF(COUNTIFS('Dimension Review'!$A$8:$A$107,A77)&lt;&gt;1,"Duplicate dimension record",IF(OR(LEN(B77&amp;"")=0,LEN(C77&amp;"")=0,LEN(D77&amp;"")=0,LEN(E77&amp;"")=0,LEN(F77&amp;"")=0,LEN(G77&amp;"")=0,LEN(H77&amp;"")=0),"Complete measured and order dimensions",IF(OR(NOT(ISNUMBER(C77)),NOT(ISNUMBER(D77)),NOT(ISNUMBER(E77)),NOT(ISNUMBER(F77)),C77&lt;=0,D77&lt;=0,E77&lt;=0,F77&lt;=0),"Dimensions must be positive numbers",IF(AND(G77&lt;&gt;"mm",G77&lt;&gt;"in"),"Select mm or in",IF(COUNTIFS('Opening Schedule'!$A$8:$A$107,A77)&lt;&gt;1,"Missing or duplicate Opening ID",IF(INDEX('Opening Schedule'!$G$8:$G$107,MATCH(A77,'Opening Schedule'!$A$8:$A$107,0))&lt;&gt;B77,"Revision mismatch",IF(INDEX('Opening Schedule'!$K$8:$K$107,MATCH(A77,'Opening Schedule'!$A$8:$A$107,0))&lt;&gt;"Recorded","Opening record incomplete","Linked"))))))))</x:f>
      </x:c>
      <x:c r="J77" s="1"/>
      <x:c r="K77" s="1"/>
      <x:c r="L77" s="1"/>
      <x:c r="M77" s="1"/>
      <x:c r="N77" s="1"/>
      <x:c r="O77" s="1"/>
    </x:row>
    <x:row r="78" ht="28" customHeight="1">
      <x:c r="A78" s="23"/>
      <x:c r="B78" s="23"/>
      <x:c r="C78" s="27"/>
      <x:c r="D78" s="27"/>
      <x:c r="E78" s="27"/>
      <x:c r="F78" s="27"/>
      <x:c r="G78" s="22"/>
      <x:c r="H78" s="23"/>
      <x:c r="I78" s="25" t="str">
        <x:f>IF(LEN(A78&amp;"")=0,IF(COUNTA(A78,B78,C78,D78,E78,F78,G78,H78)=0,"","Enter Opening ID"),IF(COUNTIFS('Dimension Review'!$A$8:$A$107,A78)&lt;&gt;1,"Duplicate dimension record",IF(OR(LEN(B78&amp;"")=0,LEN(C78&amp;"")=0,LEN(D78&amp;"")=0,LEN(E78&amp;"")=0,LEN(F78&amp;"")=0,LEN(G78&amp;"")=0,LEN(H78&amp;"")=0),"Complete measured and order dimensions",IF(OR(NOT(ISNUMBER(C78)),NOT(ISNUMBER(D78)),NOT(ISNUMBER(E78)),NOT(ISNUMBER(F78)),C78&lt;=0,D78&lt;=0,E78&lt;=0,F78&lt;=0),"Dimensions must be positive numbers",IF(AND(G78&lt;&gt;"mm",G78&lt;&gt;"in"),"Select mm or in",IF(COUNTIFS('Opening Schedule'!$A$8:$A$107,A78)&lt;&gt;1,"Missing or duplicate Opening ID",IF(INDEX('Opening Schedule'!$G$8:$G$107,MATCH(A78,'Opening Schedule'!$A$8:$A$107,0))&lt;&gt;B78,"Revision mismatch",IF(INDEX('Opening Schedule'!$K$8:$K$107,MATCH(A78,'Opening Schedule'!$A$8:$A$107,0))&lt;&gt;"Recorded","Opening record incomplete","Linked"))))))))</x:f>
      </x:c>
      <x:c r="J78" s="1"/>
      <x:c r="K78" s="1"/>
      <x:c r="L78" s="1"/>
      <x:c r="M78" s="1"/>
      <x:c r="N78" s="1"/>
      <x:c r="O78" s="1"/>
    </x:row>
    <x:row r="79" ht="28" customHeight="1">
      <x:c r="A79" s="23"/>
      <x:c r="B79" s="23"/>
      <x:c r="C79" s="27"/>
      <x:c r="D79" s="27"/>
      <x:c r="E79" s="27"/>
      <x:c r="F79" s="27"/>
      <x:c r="G79" s="22"/>
      <x:c r="H79" s="23"/>
      <x:c r="I79" s="25" t="str">
        <x:f>IF(LEN(A79&amp;"")=0,IF(COUNTA(A79,B79,C79,D79,E79,F79,G79,H79)=0,"","Enter Opening ID"),IF(COUNTIFS('Dimension Review'!$A$8:$A$107,A79)&lt;&gt;1,"Duplicate dimension record",IF(OR(LEN(B79&amp;"")=0,LEN(C79&amp;"")=0,LEN(D79&amp;"")=0,LEN(E79&amp;"")=0,LEN(F79&amp;"")=0,LEN(G79&amp;"")=0,LEN(H79&amp;"")=0),"Complete measured and order dimensions",IF(OR(NOT(ISNUMBER(C79)),NOT(ISNUMBER(D79)),NOT(ISNUMBER(E79)),NOT(ISNUMBER(F79)),C79&lt;=0,D79&lt;=0,E79&lt;=0,F79&lt;=0),"Dimensions must be positive numbers",IF(AND(G79&lt;&gt;"mm",G79&lt;&gt;"in"),"Select mm or in",IF(COUNTIFS('Opening Schedule'!$A$8:$A$107,A79)&lt;&gt;1,"Missing or duplicate Opening ID",IF(INDEX('Opening Schedule'!$G$8:$G$107,MATCH(A79,'Opening Schedule'!$A$8:$A$107,0))&lt;&gt;B79,"Revision mismatch",IF(INDEX('Opening Schedule'!$K$8:$K$107,MATCH(A79,'Opening Schedule'!$A$8:$A$107,0))&lt;&gt;"Recorded","Opening record incomplete","Linked"))))))))</x:f>
      </x:c>
      <x:c r="J79" s="1"/>
      <x:c r="K79" s="1"/>
      <x:c r="L79" s="1"/>
      <x:c r="M79" s="1"/>
      <x:c r="N79" s="1"/>
      <x:c r="O79" s="1"/>
    </x:row>
    <x:row r="80" ht="28" customHeight="1">
      <x:c r="A80" s="23"/>
      <x:c r="B80" s="23"/>
      <x:c r="C80" s="27"/>
      <x:c r="D80" s="27"/>
      <x:c r="E80" s="27"/>
      <x:c r="F80" s="27"/>
      <x:c r="G80" s="22"/>
      <x:c r="H80" s="23"/>
      <x:c r="I80" s="25" t="str">
        <x:f>IF(LEN(A80&amp;"")=0,IF(COUNTA(A80,B80,C80,D80,E80,F80,G80,H80)=0,"","Enter Opening ID"),IF(COUNTIFS('Dimension Review'!$A$8:$A$107,A80)&lt;&gt;1,"Duplicate dimension record",IF(OR(LEN(B80&amp;"")=0,LEN(C80&amp;"")=0,LEN(D80&amp;"")=0,LEN(E80&amp;"")=0,LEN(F80&amp;"")=0,LEN(G80&amp;"")=0,LEN(H80&amp;"")=0),"Complete measured and order dimensions",IF(OR(NOT(ISNUMBER(C80)),NOT(ISNUMBER(D80)),NOT(ISNUMBER(E80)),NOT(ISNUMBER(F80)),C80&lt;=0,D80&lt;=0,E80&lt;=0,F80&lt;=0),"Dimensions must be positive numbers",IF(AND(G80&lt;&gt;"mm",G80&lt;&gt;"in"),"Select mm or in",IF(COUNTIFS('Opening Schedule'!$A$8:$A$107,A80)&lt;&gt;1,"Missing or duplicate Opening ID",IF(INDEX('Opening Schedule'!$G$8:$G$107,MATCH(A80,'Opening Schedule'!$A$8:$A$107,0))&lt;&gt;B80,"Revision mismatch",IF(INDEX('Opening Schedule'!$K$8:$K$107,MATCH(A80,'Opening Schedule'!$A$8:$A$107,0))&lt;&gt;"Recorded","Opening record incomplete","Linked"))))))))</x:f>
      </x:c>
      <x:c r="J80" s="1"/>
      <x:c r="K80" s="1"/>
      <x:c r="L80" s="1"/>
      <x:c r="M80" s="1"/>
      <x:c r="N80" s="1"/>
      <x:c r="O80" s="1"/>
    </x:row>
    <x:row r="81" ht="28" customHeight="1">
      <x:c r="A81" s="23"/>
      <x:c r="B81" s="23"/>
      <x:c r="C81" s="27"/>
      <x:c r="D81" s="27"/>
      <x:c r="E81" s="27"/>
      <x:c r="F81" s="27"/>
      <x:c r="G81" s="22"/>
      <x:c r="H81" s="23"/>
      <x:c r="I81" s="25" t="str">
        <x:f>IF(LEN(A81&amp;"")=0,IF(COUNTA(A81,B81,C81,D81,E81,F81,G81,H81)=0,"","Enter Opening ID"),IF(COUNTIFS('Dimension Review'!$A$8:$A$107,A81)&lt;&gt;1,"Duplicate dimension record",IF(OR(LEN(B81&amp;"")=0,LEN(C81&amp;"")=0,LEN(D81&amp;"")=0,LEN(E81&amp;"")=0,LEN(F81&amp;"")=0,LEN(G81&amp;"")=0,LEN(H81&amp;"")=0),"Complete measured and order dimensions",IF(OR(NOT(ISNUMBER(C81)),NOT(ISNUMBER(D81)),NOT(ISNUMBER(E81)),NOT(ISNUMBER(F81)),C81&lt;=0,D81&lt;=0,E81&lt;=0,F81&lt;=0),"Dimensions must be positive numbers",IF(AND(G81&lt;&gt;"mm",G81&lt;&gt;"in"),"Select mm or in",IF(COUNTIFS('Opening Schedule'!$A$8:$A$107,A81)&lt;&gt;1,"Missing or duplicate Opening ID",IF(INDEX('Opening Schedule'!$G$8:$G$107,MATCH(A81,'Opening Schedule'!$A$8:$A$107,0))&lt;&gt;B81,"Revision mismatch",IF(INDEX('Opening Schedule'!$K$8:$K$107,MATCH(A81,'Opening Schedule'!$A$8:$A$107,0))&lt;&gt;"Recorded","Opening record incomplete","Linked"))))))))</x:f>
      </x:c>
      <x:c r="J81" s="1"/>
      <x:c r="K81" s="1"/>
      <x:c r="L81" s="1"/>
      <x:c r="M81" s="1"/>
      <x:c r="N81" s="1"/>
      <x:c r="O81" s="1"/>
    </x:row>
    <x:row r="82" ht="28" customHeight="1">
      <x:c r="A82" s="23"/>
      <x:c r="B82" s="23"/>
      <x:c r="C82" s="27"/>
      <x:c r="D82" s="27"/>
      <x:c r="E82" s="27"/>
      <x:c r="F82" s="27"/>
      <x:c r="G82" s="22"/>
      <x:c r="H82" s="23"/>
      <x:c r="I82" s="25" t="str">
        <x:f>IF(LEN(A82&amp;"")=0,IF(COUNTA(A82,B82,C82,D82,E82,F82,G82,H82)=0,"","Enter Opening ID"),IF(COUNTIFS('Dimension Review'!$A$8:$A$107,A82)&lt;&gt;1,"Duplicate dimension record",IF(OR(LEN(B82&amp;"")=0,LEN(C82&amp;"")=0,LEN(D82&amp;"")=0,LEN(E82&amp;"")=0,LEN(F82&amp;"")=0,LEN(G82&amp;"")=0,LEN(H82&amp;"")=0),"Complete measured and order dimensions",IF(OR(NOT(ISNUMBER(C82)),NOT(ISNUMBER(D82)),NOT(ISNUMBER(E82)),NOT(ISNUMBER(F82)),C82&lt;=0,D82&lt;=0,E82&lt;=0,F82&lt;=0),"Dimensions must be positive numbers",IF(AND(G82&lt;&gt;"mm",G82&lt;&gt;"in"),"Select mm or in",IF(COUNTIFS('Opening Schedule'!$A$8:$A$107,A82)&lt;&gt;1,"Missing or duplicate Opening ID",IF(INDEX('Opening Schedule'!$G$8:$G$107,MATCH(A82,'Opening Schedule'!$A$8:$A$107,0))&lt;&gt;B82,"Revision mismatch",IF(INDEX('Opening Schedule'!$K$8:$K$107,MATCH(A82,'Opening Schedule'!$A$8:$A$107,0))&lt;&gt;"Recorded","Opening record incomplete","Linked"))))))))</x:f>
      </x:c>
      <x:c r="J82" s="1"/>
      <x:c r="K82" s="1"/>
      <x:c r="L82" s="1"/>
      <x:c r="M82" s="1"/>
      <x:c r="N82" s="1"/>
      <x:c r="O82" s="1"/>
    </x:row>
    <x:row r="83" ht="28" customHeight="1">
      <x:c r="A83" s="23"/>
      <x:c r="B83" s="23"/>
      <x:c r="C83" s="27"/>
      <x:c r="D83" s="27"/>
      <x:c r="E83" s="27"/>
      <x:c r="F83" s="27"/>
      <x:c r="G83" s="22"/>
      <x:c r="H83" s="23"/>
      <x:c r="I83" s="25" t="str">
        <x:f>IF(LEN(A83&amp;"")=0,IF(COUNTA(A83,B83,C83,D83,E83,F83,G83,H83)=0,"","Enter Opening ID"),IF(COUNTIFS('Dimension Review'!$A$8:$A$107,A83)&lt;&gt;1,"Duplicate dimension record",IF(OR(LEN(B83&amp;"")=0,LEN(C83&amp;"")=0,LEN(D83&amp;"")=0,LEN(E83&amp;"")=0,LEN(F83&amp;"")=0,LEN(G83&amp;"")=0,LEN(H83&amp;"")=0),"Complete measured and order dimensions",IF(OR(NOT(ISNUMBER(C83)),NOT(ISNUMBER(D83)),NOT(ISNUMBER(E83)),NOT(ISNUMBER(F83)),C83&lt;=0,D83&lt;=0,E83&lt;=0,F83&lt;=0),"Dimensions must be positive numbers",IF(AND(G83&lt;&gt;"mm",G83&lt;&gt;"in"),"Select mm or in",IF(COUNTIFS('Opening Schedule'!$A$8:$A$107,A83)&lt;&gt;1,"Missing or duplicate Opening ID",IF(INDEX('Opening Schedule'!$G$8:$G$107,MATCH(A83,'Opening Schedule'!$A$8:$A$107,0))&lt;&gt;B83,"Revision mismatch",IF(INDEX('Opening Schedule'!$K$8:$K$107,MATCH(A83,'Opening Schedule'!$A$8:$A$107,0))&lt;&gt;"Recorded","Opening record incomplete","Linked"))))))))</x:f>
      </x:c>
      <x:c r="J83" s="1"/>
      <x:c r="K83" s="1"/>
      <x:c r="L83" s="1"/>
      <x:c r="M83" s="1"/>
      <x:c r="N83" s="1"/>
      <x:c r="O83" s="1"/>
    </x:row>
    <x:row r="84" ht="28" customHeight="1">
      <x:c r="A84" s="23"/>
      <x:c r="B84" s="23"/>
      <x:c r="C84" s="27"/>
      <x:c r="D84" s="27"/>
      <x:c r="E84" s="27"/>
      <x:c r="F84" s="27"/>
      <x:c r="G84" s="22"/>
      <x:c r="H84" s="23"/>
      <x:c r="I84" s="25" t="str">
        <x:f>IF(LEN(A84&amp;"")=0,IF(COUNTA(A84,B84,C84,D84,E84,F84,G84,H84)=0,"","Enter Opening ID"),IF(COUNTIFS('Dimension Review'!$A$8:$A$107,A84)&lt;&gt;1,"Duplicate dimension record",IF(OR(LEN(B84&amp;"")=0,LEN(C84&amp;"")=0,LEN(D84&amp;"")=0,LEN(E84&amp;"")=0,LEN(F84&amp;"")=0,LEN(G84&amp;"")=0,LEN(H84&amp;"")=0),"Complete measured and order dimensions",IF(OR(NOT(ISNUMBER(C84)),NOT(ISNUMBER(D84)),NOT(ISNUMBER(E84)),NOT(ISNUMBER(F84)),C84&lt;=0,D84&lt;=0,E84&lt;=0,F84&lt;=0),"Dimensions must be positive numbers",IF(AND(G84&lt;&gt;"mm",G84&lt;&gt;"in"),"Select mm or in",IF(COUNTIFS('Opening Schedule'!$A$8:$A$107,A84)&lt;&gt;1,"Missing or duplicate Opening ID",IF(INDEX('Opening Schedule'!$G$8:$G$107,MATCH(A84,'Opening Schedule'!$A$8:$A$107,0))&lt;&gt;B84,"Revision mismatch",IF(INDEX('Opening Schedule'!$K$8:$K$107,MATCH(A84,'Opening Schedule'!$A$8:$A$107,0))&lt;&gt;"Recorded","Opening record incomplete","Linked"))))))))</x:f>
      </x:c>
      <x:c r="J84" s="1"/>
      <x:c r="K84" s="1"/>
      <x:c r="L84" s="1"/>
      <x:c r="M84" s="1"/>
      <x:c r="N84" s="1"/>
      <x:c r="O84" s="1"/>
    </x:row>
    <x:row r="85" ht="28" customHeight="1">
      <x:c r="A85" s="23"/>
      <x:c r="B85" s="23"/>
      <x:c r="C85" s="27"/>
      <x:c r="D85" s="27"/>
      <x:c r="E85" s="27"/>
      <x:c r="F85" s="27"/>
      <x:c r="G85" s="22"/>
      <x:c r="H85" s="23"/>
      <x:c r="I85" s="25" t="str">
        <x:f>IF(LEN(A85&amp;"")=0,IF(COUNTA(A85,B85,C85,D85,E85,F85,G85,H85)=0,"","Enter Opening ID"),IF(COUNTIFS('Dimension Review'!$A$8:$A$107,A85)&lt;&gt;1,"Duplicate dimension record",IF(OR(LEN(B85&amp;"")=0,LEN(C85&amp;"")=0,LEN(D85&amp;"")=0,LEN(E85&amp;"")=0,LEN(F85&amp;"")=0,LEN(G85&amp;"")=0,LEN(H85&amp;"")=0),"Complete measured and order dimensions",IF(OR(NOT(ISNUMBER(C85)),NOT(ISNUMBER(D85)),NOT(ISNUMBER(E85)),NOT(ISNUMBER(F85)),C85&lt;=0,D85&lt;=0,E85&lt;=0,F85&lt;=0),"Dimensions must be positive numbers",IF(AND(G85&lt;&gt;"mm",G85&lt;&gt;"in"),"Select mm or in",IF(COUNTIFS('Opening Schedule'!$A$8:$A$107,A85)&lt;&gt;1,"Missing or duplicate Opening ID",IF(INDEX('Opening Schedule'!$G$8:$G$107,MATCH(A85,'Opening Schedule'!$A$8:$A$107,0))&lt;&gt;B85,"Revision mismatch",IF(INDEX('Opening Schedule'!$K$8:$K$107,MATCH(A85,'Opening Schedule'!$A$8:$A$107,0))&lt;&gt;"Recorded","Opening record incomplete","Linked"))))))))</x:f>
      </x:c>
      <x:c r="J85" s="1"/>
      <x:c r="K85" s="1"/>
      <x:c r="L85" s="1"/>
      <x:c r="M85" s="1"/>
      <x:c r="N85" s="1"/>
      <x:c r="O85" s="1"/>
    </x:row>
    <x:row r="86" ht="28" customHeight="1">
      <x:c r="A86" s="23"/>
      <x:c r="B86" s="23"/>
      <x:c r="C86" s="27"/>
      <x:c r="D86" s="27"/>
      <x:c r="E86" s="27"/>
      <x:c r="F86" s="27"/>
      <x:c r="G86" s="22"/>
      <x:c r="H86" s="23"/>
      <x:c r="I86" s="25" t="str">
        <x:f>IF(LEN(A86&amp;"")=0,IF(COUNTA(A86,B86,C86,D86,E86,F86,G86,H86)=0,"","Enter Opening ID"),IF(COUNTIFS('Dimension Review'!$A$8:$A$107,A86)&lt;&gt;1,"Duplicate dimension record",IF(OR(LEN(B86&amp;"")=0,LEN(C86&amp;"")=0,LEN(D86&amp;"")=0,LEN(E86&amp;"")=0,LEN(F86&amp;"")=0,LEN(G86&amp;"")=0,LEN(H86&amp;"")=0),"Complete measured and order dimensions",IF(OR(NOT(ISNUMBER(C86)),NOT(ISNUMBER(D86)),NOT(ISNUMBER(E86)),NOT(ISNUMBER(F86)),C86&lt;=0,D86&lt;=0,E86&lt;=0,F86&lt;=0),"Dimensions must be positive numbers",IF(AND(G86&lt;&gt;"mm",G86&lt;&gt;"in"),"Select mm or in",IF(COUNTIFS('Opening Schedule'!$A$8:$A$107,A86)&lt;&gt;1,"Missing or duplicate Opening ID",IF(INDEX('Opening Schedule'!$G$8:$G$107,MATCH(A86,'Opening Schedule'!$A$8:$A$107,0))&lt;&gt;B86,"Revision mismatch",IF(INDEX('Opening Schedule'!$K$8:$K$107,MATCH(A86,'Opening Schedule'!$A$8:$A$107,0))&lt;&gt;"Recorded","Opening record incomplete","Linked"))))))))</x:f>
      </x:c>
      <x:c r="J86" s="1"/>
      <x:c r="K86" s="1"/>
      <x:c r="L86" s="1"/>
      <x:c r="M86" s="1"/>
      <x:c r="N86" s="1"/>
      <x:c r="O86" s="1"/>
    </x:row>
    <x:row r="87" ht="28" customHeight="1">
      <x:c r="A87" s="23"/>
      <x:c r="B87" s="23"/>
      <x:c r="C87" s="27"/>
      <x:c r="D87" s="27"/>
      <x:c r="E87" s="27"/>
      <x:c r="F87" s="27"/>
      <x:c r="G87" s="22"/>
      <x:c r="H87" s="23"/>
      <x:c r="I87" s="25" t="str">
        <x:f>IF(LEN(A87&amp;"")=0,IF(COUNTA(A87,B87,C87,D87,E87,F87,G87,H87)=0,"","Enter Opening ID"),IF(COUNTIFS('Dimension Review'!$A$8:$A$107,A87)&lt;&gt;1,"Duplicate dimension record",IF(OR(LEN(B87&amp;"")=0,LEN(C87&amp;"")=0,LEN(D87&amp;"")=0,LEN(E87&amp;"")=0,LEN(F87&amp;"")=0,LEN(G87&amp;"")=0,LEN(H87&amp;"")=0),"Complete measured and order dimensions",IF(OR(NOT(ISNUMBER(C87)),NOT(ISNUMBER(D87)),NOT(ISNUMBER(E87)),NOT(ISNUMBER(F87)),C87&lt;=0,D87&lt;=0,E87&lt;=0,F87&lt;=0),"Dimensions must be positive numbers",IF(AND(G87&lt;&gt;"mm",G87&lt;&gt;"in"),"Select mm or in",IF(COUNTIFS('Opening Schedule'!$A$8:$A$107,A87)&lt;&gt;1,"Missing or duplicate Opening ID",IF(INDEX('Opening Schedule'!$G$8:$G$107,MATCH(A87,'Opening Schedule'!$A$8:$A$107,0))&lt;&gt;B87,"Revision mismatch",IF(INDEX('Opening Schedule'!$K$8:$K$107,MATCH(A87,'Opening Schedule'!$A$8:$A$107,0))&lt;&gt;"Recorded","Opening record incomplete","Linked"))))))))</x:f>
      </x:c>
      <x:c r="J87" s="1"/>
      <x:c r="K87" s="1"/>
      <x:c r="L87" s="1"/>
      <x:c r="M87" s="1"/>
      <x:c r="N87" s="1"/>
      <x:c r="O87" s="1"/>
    </x:row>
    <x:row r="88" ht="28" customHeight="1">
      <x:c r="A88" s="23"/>
      <x:c r="B88" s="23"/>
      <x:c r="C88" s="27"/>
      <x:c r="D88" s="27"/>
      <x:c r="E88" s="27"/>
      <x:c r="F88" s="27"/>
      <x:c r="G88" s="22"/>
      <x:c r="H88" s="23"/>
      <x:c r="I88" s="25" t="str">
        <x:f>IF(LEN(A88&amp;"")=0,IF(COUNTA(A88,B88,C88,D88,E88,F88,G88,H88)=0,"","Enter Opening ID"),IF(COUNTIFS('Dimension Review'!$A$8:$A$107,A88)&lt;&gt;1,"Duplicate dimension record",IF(OR(LEN(B88&amp;"")=0,LEN(C88&amp;"")=0,LEN(D88&amp;"")=0,LEN(E88&amp;"")=0,LEN(F88&amp;"")=0,LEN(G88&amp;"")=0,LEN(H88&amp;"")=0),"Complete measured and order dimensions",IF(OR(NOT(ISNUMBER(C88)),NOT(ISNUMBER(D88)),NOT(ISNUMBER(E88)),NOT(ISNUMBER(F88)),C88&lt;=0,D88&lt;=0,E88&lt;=0,F88&lt;=0),"Dimensions must be positive numbers",IF(AND(G88&lt;&gt;"mm",G88&lt;&gt;"in"),"Select mm or in",IF(COUNTIFS('Opening Schedule'!$A$8:$A$107,A88)&lt;&gt;1,"Missing or duplicate Opening ID",IF(INDEX('Opening Schedule'!$G$8:$G$107,MATCH(A88,'Opening Schedule'!$A$8:$A$107,0))&lt;&gt;B88,"Revision mismatch",IF(INDEX('Opening Schedule'!$K$8:$K$107,MATCH(A88,'Opening Schedule'!$A$8:$A$107,0))&lt;&gt;"Recorded","Opening record incomplete","Linked"))))))))</x:f>
      </x:c>
      <x:c r="J88" s="1"/>
      <x:c r="K88" s="1"/>
      <x:c r="L88" s="1"/>
      <x:c r="M88" s="1"/>
      <x:c r="N88" s="1"/>
      <x:c r="O88" s="1"/>
    </x:row>
    <x:row r="89" ht="28" customHeight="1">
      <x:c r="A89" s="23"/>
      <x:c r="B89" s="23"/>
      <x:c r="C89" s="27"/>
      <x:c r="D89" s="27"/>
      <x:c r="E89" s="27"/>
      <x:c r="F89" s="27"/>
      <x:c r="G89" s="22"/>
      <x:c r="H89" s="23"/>
      <x:c r="I89" s="25" t="str">
        <x:f>IF(LEN(A89&amp;"")=0,IF(COUNTA(A89,B89,C89,D89,E89,F89,G89,H89)=0,"","Enter Opening ID"),IF(COUNTIFS('Dimension Review'!$A$8:$A$107,A89)&lt;&gt;1,"Duplicate dimension record",IF(OR(LEN(B89&amp;"")=0,LEN(C89&amp;"")=0,LEN(D89&amp;"")=0,LEN(E89&amp;"")=0,LEN(F89&amp;"")=0,LEN(G89&amp;"")=0,LEN(H89&amp;"")=0),"Complete measured and order dimensions",IF(OR(NOT(ISNUMBER(C89)),NOT(ISNUMBER(D89)),NOT(ISNUMBER(E89)),NOT(ISNUMBER(F89)),C89&lt;=0,D89&lt;=0,E89&lt;=0,F89&lt;=0),"Dimensions must be positive numbers",IF(AND(G89&lt;&gt;"mm",G89&lt;&gt;"in"),"Select mm or in",IF(COUNTIFS('Opening Schedule'!$A$8:$A$107,A89)&lt;&gt;1,"Missing or duplicate Opening ID",IF(INDEX('Opening Schedule'!$G$8:$G$107,MATCH(A89,'Opening Schedule'!$A$8:$A$107,0))&lt;&gt;B89,"Revision mismatch",IF(INDEX('Opening Schedule'!$K$8:$K$107,MATCH(A89,'Opening Schedule'!$A$8:$A$107,0))&lt;&gt;"Recorded","Opening record incomplete","Linked"))))))))</x:f>
      </x:c>
      <x:c r="J89" s="1"/>
      <x:c r="K89" s="1"/>
      <x:c r="L89" s="1"/>
      <x:c r="M89" s="1"/>
      <x:c r="N89" s="1"/>
      <x:c r="O89" s="1"/>
    </x:row>
    <x:row r="90" ht="28" customHeight="1">
      <x:c r="A90" s="23"/>
      <x:c r="B90" s="23"/>
      <x:c r="C90" s="27"/>
      <x:c r="D90" s="27"/>
      <x:c r="E90" s="27"/>
      <x:c r="F90" s="27"/>
      <x:c r="G90" s="22"/>
      <x:c r="H90" s="23"/>
      <x:c r="I90" s="25" t="str">
        <x:f>IF(LEN(A90&amp;"")=0,IF(COUNTA(A90,B90,C90,D90,E90,F90,G90,H90)=0,"","Enter Opening ID"),IF(COUNTIFS('Dimension Review'!$A$8:$A$107,A90)&lt;&gt;1,"Duplicate dimension record",IF(OR(LEN(B90&amp;"")=0,LEN(C90&amp;"")=0,LEN(D90&amp;"")=0,LEN(E90&amp;"")=0,LEN(F90&amp;"")=0,LEN(G90&amp;"")=0,LEN(H90&amp;"")=0),"Complete measured and order dimensions",IF(OR(NOT(ISNUMBER(C90)),NOT(ISNUMBER(D90)),NOT(ISNUMBER(E90)),NOT(ISNUMBER(F90)),C90&lt;=0,D90&lt;=0,E90&lt;=0,F90&lt;=0),"Dimensions must be positive numbers",IF(AND(G90&lt;&gt;"mm",G90&lt;&gt;"in"),"Select mm or in",IF(COUNTIFS('Opening Schedule'!$A$8:$A$107,A90)&lt;&gt;1,"Missing or duplicate Opening ID",IF(INDEX('Opening Schedule'!$G$8:$G$107,MATCH(A90,'Opening Schedule'!$A$8:$A$107,0))&lt;&gt;B90,"Revision mismatch",IF(INDEX('Opening Schedule'!$K$8:$K$107,MATCH(A90,'Opening Schedule'!$A$8:$A$107,0))&lt;&gt;"Recorded","Opening record incomplete","Linked"))))))))</x:f>
      </x:c>
      <x:c r="J90" s="1"/>
      <x:c r="K90" s="1"/>
      <x:c r="L90" s="1"/>
      <x:c r="M90" s="1"/>
      <x:c r="N90" s="1"/>
      <x:c r="O90" s="1"/>
    </x:row>
    <x:row r="91" ht="28" customHeight="1">
      <x:c r="A91" s="23"/>
      <x:c r="B91" s="23"/>
      <x:c r="C91" s="27"/>
      <x:c r="D91" s="27"/>
      <x:c r="E91" s="27"/>
      <x:c r="F91" s="27"/>
      <x:c r="G91" s="22"/>
      <x:c r="H91" s="23"/>
      <x:c r="I91" s="25" t="str">
        <x:f>IF(LEN(A91&amp;"")=0,IF(COUNTA(A91,B91,C91,D91,E91,F91,G91,H91)=0,"","Enter Opening ID"),IF(COUNTIFS('Dimension Review'!$A$8:$A$107,A91)&lt;&gt;1,"Duplicate dimension record",IF(OR(LEN(B91&amp;"")=0,LEN(C91&amp;"")=0,LEN(D91&amp;"")=0,LEN(E91&amp;"")=0,LEN(F91&amp;"")=0,LEN(G91&amp;"")=0,LEN(H91&amp;"")=0),"Complete measured and order dimensions",IF(OR(NOT(ISNUMBER(C91)),NOT(ISNUMBER(D91)),NOT(ISNUMBER(E91)),NOT(ISNUMBER(F91)),C91&lt;=0,D91&lt;=0,E91&lt;=0,F91&lt;=0),"Dimensions must be positive numbers",IF(AND(G91&lt;&gt;"mm",G91&lt;&gt;"in"),"Select mm or in",IF(COUNTIFS('Opening Schedule'!$A$8:$A$107,A91)&lt;&gt;1,"Missing or duplicate Opening ID",IF(INDEX('Opening Schedule'!$G$8:$G$107,MATCH(A91,'Opening Schedule'!$A$8:$A$107,0))&lt;&gt;B91,"Revision mismatch",IF(INDEX('Opening Schedule'!$K$8:$K$107,MATCH(A91,'Opening Schedule'!$A$8:$A$107,0))&lt;&gt;"Recorded","Opening record incomplete","Linked"))))))))</x:f>
      </x:c>
      <x:c r="J91" s="1"/>
      <x:c r="K91" s="1"/>
      <x:c r="L91" s="1"/>
      <x:c r="M91" s="1"/>
      <x:c r="N91" s="1"/>
      <x:c r="O91" s="1"/>
    </x:row>
    <x:row r="92" ht="28" customHeight="1">
      <x:c r="A92" s="23"/>
      <x:c r="B92" s="23"/>
      <x:c r="C92" s="27"/>
      <x:c r="D92" s="27"/>
      <x:c r="E92" s="27"/>
      <x:c r="F92" s="27"/>
      <x:c r="G92" s="22"/>
      <x:c r="H92" s="23"/>
      <x:c r="I92" s="25" t="str">
        <x:f>IF(LEN(A92&amp;"")=0,IF(COUNTA(A92,B92,C92,D92,E92,F92,G92,H92)=0,"","Enter Opening ID"),IF(COUNTIFS('Dimension Review'!$A$8:$A$107,A92)&lt;&gt;1,"Duplicate dimension record",IF(OR(LEN(B92&amp;"")=0,LEN(C92&amp;"")=0,LEN(D92&amp;"")=0,LEN(E92&amp;"")=0,LEN(F92&amp;"")=0,LEN(G92&amp;"")=0,LEN(H92&amp;"")=0),"Complete measured and order dimensions",IF(OR(NOT(ISNUMBER(C92)),NOT(ISNUMBER(D92)),NOT(ISNUMBER(E92)),NOT(ISNUMBER(F92)),C92&lt;=0,D92&lt;=0,E92&lt;=0,F92&lt;=0),"Dimensions must be positive numbers",IF(AND(G92&lt;&gt;"mm",G92&lt;&gt;"in"),"Select mm or in",IF(COUNTIFS('Opening Schedule'!$A$8:$A$107,A92)&lt;&gt;1,"Missing or duplicate Opening ID",IF(INDEX('Opening Schedule'!$G$8:$G$107,MATCH(A92,'Opening Schedule'!$A$8:$A$107,0))&lt;&gt;B92,"Revision mismatch",IF(INDEX('Opening Schedule'!$K$8:$K$107,MATCH(A92,'Opening Schedule'!$A$8:$A$107,0))&lt;&gt;"Recorded","Opening record incomplete","Linked"))))))))</x:f>
      </x:c>
      <x:c r="J92" s="1"/>
      <x:c r="K92" s="1"/>
      <x:c r="L92" s="1"/>
      <x:c r="M92" s="1"/>
      <x:c r="N92" s="1"/>
      <x:c r="O92" s="1"/>
    </x:row>
    <x:row r="93" ht="28" customHeight="1">
      <x:c r="A93" s="23"/>
      <x:c r="B93" s="23"/>
      <x:c r="C93" s="27"/>
      <x:c r="D93" s="27"/>
      <x:c r="E93" s="27"/>
      <x:c r="F93" s="27"/>
      <x:c r="G93" s="22"/>
      <x:c r="H93" s="23"/>
      <x:c r="I93" s="25" t="str">
        <x:f>IF(LEN(A93&amp;"")=0,IF(COUNTA(A93,B93,C93,D93,E93,F93,G93,H93)=0,"","Enter Opening ID"),IF(COUNTIFS('Dimension Review'!$A$8:$A$107,A93)&lt;&gt;1,"Duplicate dimension record",IF(OR(LEN(B93&amp;"")=0,LEN(C93&amp;"")=0,LEN(D93&amp;"")=0,LEN(E93&amp;"")=0,LEN(F93&amp;"")=0,LEN(G93&amp;"")=0,LEN(H93&amp;"")=0),"Complete measured and order dimensions",IF(OR(NOT(ISNUMBER(C93)),NOT(ISNUMBER(D93)),NOT(ISNUMBER(E93)),NOT(ISNUMBER(F93)),C93&lt;=0,D93&lt;=0,E93&lt;=0,F93&lt;=0),"Dimensions must be positive numbers",IF(AND(G93&lt;&gt;"mm",G93&lt;&gt;"in"),"Select mm or in",IF(COUNTIFS('Opening Schedule'!$A$8:$A$107,A93)&lt;&gt;1,"Missing or duplicate Opening ID",IF(INDEX('Opening Schedule'!$G$8:$G$107,MATCH(A93,'Opening Schedule'!$A$8:$A$107,0))&lt;&gt;B93,"Revision mismatch",IF(INDEX('Opening Schedule'!$K$8:$K$107,MATCH(A93,'Opening Schedule'!$A$8:$A$107,0))&lt;&gt;"Recorded","Opening record incomplete","Linked"))))))))</x:f>
      </x:c>
      <x:c r="J93" s="1"/>
      <x:c r="K93" s="1"/>
      <x:c r="L93" s="1"/>
      <x:c r="M93" s="1"/>
      <x:c r="N93" s="1"/>
      <x:c r="O93" s="1"/>
    </x:row>
    <x:row r="94" ht="28" customHeight="1">
      <x:c r="A94" s="23"/>
      <x:c r="B94" s="23"/>
      <x:c r="C94" s="27"/>
      <x:c r="D94" s="27"/>
      <x:c r="E94" s="27"/>
      <x:c r="F94" s="27"/>
      <x:c r="G94" s="22"/>
      <x:c r="H94" s="23"/>
      <x:c r="I94" s="25" t="str">
        <x:f>IF(LEN(A94&amp;"")=0,IF(COUNTA(A94,B94,C94,D94,E94,F94,G94,H94)=0,"","Enter Opening ID"),IF(COUNTIFS('Dimension Review'!$A$8:$A$107,A94)&lt;&gt;1,"Duplicate dimension record",IF(OR(LEN(B94&amp;"")=0,LEN(C94&amp;"")=0,LEN(D94&amp;"")=0,LEN(E94&amp;"")=0,LEN(F94&amp;"")=0,LEN(G94&amp;"")=0,LEN(H94&amp;"")=0),"Complete measured and order dimensions",IF(OR(NOT(ISNUMBER(C94)),NOT(ISNUMBER(D94)),NOT(ISNUMBER(E94)),NOT(ISNUMBER(F94)),C94&lt;=0,D94&lt;=0,E94&lt;=0,F94&lt;=0),"Dimensions must be positive numbers",IF(AND(G94&lt;&gt;"mm",G94&lt;&gt;"in"),"Select mm or in",IF(COUNTIFS('Opening Schedule'!$A$8:$A$107,A94)&lt;&gt;1,"Missing or duplicate Opening ID",IF(INDEX('Opening Schedule'!$G$8:$G$107,MATCH(A94,'Opening Schedule'!$A$8:$A$107,0))&lt;&gt;B94,"Revision mismatch",IF(INDEX('Opening Schedule'!$K$8:$K$107,MATCH(A94,'Opening Schedule'!$A$8:$A$107,0))&lt;&gt;"Recorded","Opening record incomplete","Linked"))))))))</x:f>
      </x:c>
      <x:c r="J94" s="1"/>
      <x:c r="K94" s="1"/>
      <x:c r="L94" s="1"/>
      <x:c r="M94" s="1"/>
      <x:c r="N94" s="1"/>
      <x:c r="O94" s="1"/>
    </x:row>
    <x:row r="95" ht="28" customHeight="1">
      <x:c r="A95" s="23"/>
      <x:c r="B95" s="23"/>
      <x:c r="C95" s="27"/>
      <x:c r="D95" s="27"/>
      <x:c r="E95" s="27"/>
      <x:c r="F95" s="27"/>
      <x:c r="G95" s="22"/>
      <x:c r="H95" s="23"/>
      <x:c r="I95" s="25" t="str">
        <x:f>IF(LEN(A95&amp;"")=0,IF(COUNTA(A95,B95,C95,D95,E95,F95,G95,H95)=0,"","Enter Opening ID"),IF(COUNTIFS('Dimension Review'!$A$8:$A$107,A95)&lt;&gt;1,"Duplicate dimension record",IF(OR(LEN(B95&amp;"")=0,LEN(C95&amp;"")=0,LEN(D95&amp;"")=0,LEN(E95&amp;"")=0,LEN(F95&amp;"")=0,LEN(G95&amp;"")=0,LEN(H95&amp;"")=0),"Complete measured and order dimensions",IF(OR(NOT(ISNUMBER(C95)),NOT(ISNUMBER(D95)),NOT(ISNUMBER(E95)),NOT(ISNUMBER(F95)),C95&lt;=0,D95&lt;=0,E95&lt;=0,F95&lt;=0),"Dimensions must be positive numbers",IF(AND(G95&lt;&gt;"mm",G95&lt;&gt;"in"),"Select mm or in",IF(COUNTIFS('Opening Schedule'!$A$8:$A$107,A95)&lt;&gt;1,"Missing or duplicate Opening ID",IF(INDEX('Opening Schedule'!$G$8:$G$107,MATCH(A95,'Opening Schedule'!$A$8:$A$107,0))&lt;&gt;B95,"Revision mismatch",IF(INDEX('Opening Schedule'!$K$8:$K$107,MATCH(A95,'Opening Schedule'!$A$8:$A$107,0))&lt;&gt;"Recorded","Opening record incomplete","Linked"))))))))</x:f>
      </x:c>
      <x:c r="J95" s="1"/>
      <x:c r="K95" s="1"/>
      <x:c r="L95" s="1"/>
      <x:c r="M95" s="1"/>
      <x:c r="N95" s="1"/>
      <x:c r="O95" s="1"/>
    </x:row>
    <x:row r="96" ht="28" customHeight="1">
      <x:c r="A96" s="23"/>
      <x:c r="B96" s="23"/>
      <x:c r="C96" s="27"/>
      <x:c r="D96" s="27"/>
      <x:c r="E96" s="27"/>
      <x:c r="F96" s="27"/>
      <x:c r="G96" s="22"/>
      <x:c r="H96" s="23"/>
      <x:c r="I96" s="25" t="str">
        <x:f>IF(LEN(A96&amp;"")=0,IF(COUNTA(A96,B96,C96,D96,E96,F96,G96,H96)=0,"","Enter Opening ID"),IF(COUNTIFS('Dimension Review'!$A$8:$A$107,A96)&lt;&gt;1,"Duplicate dimension record",IF(OR(LEN(B96&amp;"")=0,LEN(C96&amp;"")=0,LEN(D96&amp;"")=0,LEN(E96&amp;"")=0,LEN(F96&amp;"")=0,LEN(G96&amp;"")=0,LEN(H96&amp;"")=0),"Complete measured and order dimensions",IF(OR(NOT(ISNUMBER(C96)),NOT(ISNUMBER(D96)),NOT(ISNUMBER(E96)),NOT(ISNUMBER(F96)),C96&lt;=0,D96&lt;=0,E96&lt;=0,F96&lt;=0),"Dimensions must be positive numbers",IF(AND(G96&lt;&gt;"mm",G96&lt;&gt;"in"),"Select mm or in",IF(COUNTIFS('Opening Schedule'!$A$8:$A$107,A96)&lt;&gt;1,"Missing or duplicate Opening ID",IF(INDEX('Opening Schedule'!$G$8:$G$107,MATCH(A96,'Opening Schedule'!$A$8:$A$107,0))&lt;&gt;B96,"Revision mismatch",IF(INDEX('Opening Schedule'!$K$8:$K$107,MATCH(A96,'Opening Schedule'!$A$8:$A$107,0))&lt;&gt;"Recorded","Opening record incomplete","Linked"))))))))</x:f>
      </x:c>
      <x:c r="J96" s="1"/>
      <x:c r="K96" s="1"/>
      <x:c r="L96" s="1"/>
      <x:c r="M96" s="1"/>
      <x:c r="N96" s="1"/>
      <x:c r="O96" s="1"/>
    </x:row>
    <x:row r="97" ht="28" customHeight="1">
      <x:c r="A97" s="23"/>
      <x:c r="B97" s="23"/>
      <x:c r="C97" s="27"/>
      <x:c r="D97" s="27"/>
      <x:c r="E97" s="27"/>
      <x:c r="F97" s="27"/>
      <x:c r="G97" s="22"/>
      <x:c r="H97" s="23"/>
      <x:c r="I97" s="25" t="str">
        <x:f>IF(LEN(A97&amp;"")=0,IF(COUNTA(A97,B97,C97,D97,E97,F97,G97,H97)=0,"","Enter Opening ID"),IF(COUNTIFS('Dimension Review'!$A$8:$A$107,A97)&lt;&gt;1,"Duplicate dimension record",IF(OR(LEN(B97&amp;"")=0,LEN(C97&amp;"")=0,LEN(D97&amp;"")=0,LEN(E97&amp;"")=0,LEN(F97&amp;"")=0,LEN(G97&amp;"")=0,LEN(H97&amp;"")=0),"Complete measured and order dimensions",IF(OR(NOT(ISNUMBER(C97)),NOT(ISNUMBER(D97)),NOT(ISNUMBER(E97)),NOT(ISNUMBER(F97)),C97&lt;=0,D97&lt;=0,E97&lt;=0,F97&lt;=0),"Dimensions must be positive numbers",IF(AND(G97&lt;&gt;"mm",G97&lt;&gt;"in"),"Select mm or in",IF(COUNTIFS('Opening Schedule'!$A$8:$A$107,A97)&lt;&gt;1,"Missing or duplicate Opening ID",IF(INDEX('Opening Schedule'!$G$8:$G$107,MATCH(A97,'Opening Schedule'!$A$8:$A$107,0))&lt;&gt;B97,"Revision mismatch",IF(INDEX('Opening Schedule'!$K$8:$K$107,MATCH(A97,'Opening Schedule'!$A$8:$A$107,0))&lt;&gt;"Recorded","Opening record incomplete","Linked"))))))))</x:f>
      </x:c>
      <x:c r="J97" s="1"/>
      <x:c r="K97" s="1"/>
      <x:c r="L97" s="1"/>
      <x:c r="M97" s="1"/>
      <x:c r="N97" s="1"/>
      <x:c r="O97" s="1"/>
    </x:row>
    <x:row r="98" ht="28" customHeight="1">
      <x:c r="A98" s="23"/>
      <x:c r="B98" s="23"/>
      <x:c r="C98" s="27"/>
      <x:c r="D98" s="27"/>
      <x:c r="E98" s="27"/>
      <x:c r="F98" s="27"/>
      <x:c r="G98" s="22"/>
      <x:c r="H98" s="23"/>
      <x:c r="I98" s="25" t="str">
        <x:f>IF(LEN(A98&amp;"")=0,IF(COUNTA(A98,B98,C98,D98,E98,F98,G98,H98)=0,"","Enter Opening ID"),IF(COUNTIFS('Dimension Review'!$A$8:$A$107,A98)&lt;&gt;1,"Duplicate dimension record",IF(OR(LEN(B98&amp;"")=0,LEN(C98&amp;"")=0,LEN(D98&amp;"")=0,LEN(E98&amp;"")=0,LEN(F98&amp;"")=0,LEN(G98&amp;"")=0,LEN(H98&amp;"")=0),"Complete measured and order dimensions",IF(OR(NOT(ISNUMBER(C98)),NOT(ISNUMBER(D98)),NOT(ISNUMBER(E98)),NOT(ISNUMBER(F98)),C98&lt;=0,D98&lt;=0,E98&lt;=0,F98&lt;=0),"Dimensions must be positive numbers",IF(AND(G98&lt;&gt;"mm",G98&lt;&gt;"in"),"Select mm or in",IF(COUNTIFS('Opening Schedule'!$A$8:$A$107,A98)&lt;&gt;1,"Missing or duplicate Opening ID",IF(INDEX('Opening Schedule'!$G$8:$G$107,MATCH(A98,'Opening Schedule'!$A$8:$A$107,0))&lt;&gt;B98,"Revision mismatch",IF(INDEX('Opening Schedule'!$K$8:$K$107,MATCH(A98,'Opening Schedule'!$A$8:$A$107,0))&lt;&gt;"Recorded","Opening record incomplete","Linked"))))))))</x:f>
      </x:c>
      <x:c r="J98" s="1"/>
      <x:c r="K98" s="1"/>
      <x:c r="L98" s="1"/>
      <x:c r="M98" s="1"/>
      <x:c r="N98" s="1"/>
      <x:c r="O98" s="1"/>
    </x:row>
    <x:row r="99" ht="28" customHeight="1">
      <x:c r="A99" s="23"/>
      <x:c r="B99" s="23"/>
      <x:c r="C99" s="27"/>
      <x:c r="D99" s="27"/>
      <x:c r="E99" s="27"/>
      <x:c r="F99" s="27"/>
      <x:c r="G99" s="22"/>
      <x:c r="H99" s="23"/>
      <x:c r="I99" s="25" t="str">
        <x:f>IF(LEN(A99&amp;"")=0,IF(COUNTA(A99,B99,C99,D99,E99,F99,G99,H99)=0,"","Enter Opening ID"),IF(COUNTIFS('Dimension Review'!$A$8:$A$107,A99)&lt;&gt;1,"Duplicate dimension record",IF(OR(LEN(B99&amp;"")=0,LEN(C99&amp;"")=0,LEN(D99&amp;"")=0,LEN(E99&amp;"")=0,LEN(F99&amp;"")=0,LEN(G99&amp;"")=0,LEN(H99&amp;"")=0),"Complete measured and order dimensions",IF(OR(NOT(ISNUMBER(C99)),NOT(ISNUMBER(D99)),NOT(ISNUMBER(E99)),NOT(ISNUMBER(F99)),C99&lt;=0,D99&lt;=0,E99&lt;=0,F99&lt;=0),"Dimensions must be positive numbers",IF(AND(G99&lt;&gt;"mm",G99&lt;&gt;"in"),"Select mm or in",IF(COUNTIFS('Opening Schedule'!$A$8:$A$107,A99)&lt;&gt;1,"Missing or duplicate Opening ID",IF(INDEX('Opening Schedule'!$G$8:$G$107,MATCH(A99,'Opening Schedule'!$A$8:$A$107,0))&lt;&gt;B99,"Revision mismatch",IF(INDEX('Opening Schedule'!$K$8:$K$107,MATCH(A99,'Opening Schedule'!$A$8:$A$107,0))&lt;&gt;"Recorded","Opening record incomplete","Linked"))))))))</x:f>
      </x:c>
      <x:c r="J99" s="1"/>
      <x:c r="K99" s="1"/>
      <x:c r="L99" s="1"/>
      <x:c r="M99" s="1"/>
      <x:c r="N99" s="1"/>
      <x:c r="O99" s="1"/>
    </x:row>
    <x:row r="100" ht="28" customHeight="1">
      <x:c r="A100" s="23"/>
      <x:c r="B100" s="23"/>
      <x:c r="C100" s="27"/>
      <x:c r="D100" s="27"/>
      <x:c r="E100" s="27"/>
      <x:c r="F100" s="27"/>
      <x:c r="G100" s="22"/>
      <x:c r="H100" s="23"/>
      <x:c r="I100" s="25" t="str">
        <x:f>IF(LEN(A100&amp;"")=0,IF(COUNTA(A100,B100,C100,D100,E100,F100,G100,H100)=0,"","Enter Opening ID"),IF(COUNTIFS('Dimension Review'!$A$8:$A$107,A100)&lt;&gt;1,"Duplicate dimension record",IF(OR(LEN(B100&amp;"")=0,LEN(C100&amp;"")=0,LEN(D100&amp;"")=0,LEN(E100&amp;"")=0,LEN(F100&amp;"")=0,LEN(G100&amp;"")=0,LEN(H100&amp;"")=0),"Complete measured and order dimensions",IF(OR(NOT(ISNUMBER(C100)),NOT(ISNUMBER(D100)),NOT(ISNUMBER(E100)),NOT(ISNUMBER(F100)),C100&lt;=0,D100&lt;=0,E100&lt;=0,F100&lt;=0),"Dimensions must be positive numbers",IF(AND(G100&lt;&gt;"mm",G100&lt;&gt;"in"),"Select mm or in",IF(COUNTIFS('Opening Schedule'!$A$8:$A$107,A100)&lt;&gt;1,"Missing or duplicate Opening ID",IF(INDEX('Opening Schedule'!$G$8:$G$107,MATCH(A100,'Opening Schedule'!$A$8:$A$107,0))&lt;&gt;B100,"Revision mismatch",IF(INDEX('Opening Schedule'!$K$8:$K$107,MATCH(A100,'Opening Schedule'!$A$8:$A$107,0))&lt;&gt;"Recorded","Opening record incomplete","Linked"))))))))</x:f>
      </x:c>
      <x:c r="J100" s="1"/>
      <x:c r="K100" s="1"/>
      <x:c r="L100" s="1"/>
      <x:c r="M100" s="1"/>
      <x:c r="N100" s="1"/>
      <x:c r="O100" s="1"/>
    </x:row>
    <x:row r="101" ht="28" customHeight="1">
      <x:c r="A101" s="23"/>
      <x:c r="B101" s="23"/>
      <x:c r="C101" s="27"/>
      <x:c r="D101" s="27"/>
      <x:c r="E101" s="27"/>
      <x:c r="F101" s="27"/>
      <x:c r="G101" s="22"/>
      <x:c r="H101" s="23"/>
      <x:c r="I101" s="25" t="str">
        <x:f>IF(LEN(A101&amp;"")=0,IF(COUNTA(A101,B101,C101,D101,E101,F101,G101,H101)=0,"","Enter Opening ID"),IF(COUNTIFS('Dimension Review'!$A$8:$A$107,A101)&lt;&gt;1,"Duplicate dimension record",IF(OR(LEN(B101&amp;"")=0,LEN(C101&amp;"")=0,LEN(D101&amp;"")=0,LEN(E101&amp;"")=0,LEN(F101&amp;"")=0,LEN(G101&amp;"")=0,LEN(H101&amp;"")=0),"Complete measured and order dimensions",IF(OR(NOT(ISNUMBER(C101)),NOT(ISNUMBER(D101)),NOT(ISNUMBER(E101)),NOT(ISNUMBER(F101)),C101&lt;=0,D101&lt;=0,E101&lt;=0,F101&lt;=0),"Dimensions must be positive numbers",IF(AND(G101&lt;&gt;"mm",G101&lt;&gt;"in"),"Select mm or in",IF(COUNTIFS('Opening Schedule'!$A$8:$A$107,A101)&lt;&gt;1,"Missing or duplicate Opening ID",IF(INDEX('Opening Schedule'!$G$8:$G$107,MATCH(A101,'Opening Schedule'!$A$8:$A$107,0))&lt;&gt;B101,"Revision mismatch",IF(INDEX('Opening Schedule'!$K$8:$K$107,MATCH(A101,'Opening Schedule'!$A$8:$A$107,0))&lt;&gt;"Recorded","Opening record incomplete","Linked"))))))))</x:f>
      </x:c>
      <x:c r="J101" s="1"/>
      <x:c r="K101" s="1"/>
      <x:c r="L101" s="1"/>
      <x:c r="M101" s="1"/>
      <x:c r="N101" s="1"/>
      <x:c r="O101" s="1"/>
    </x:row>
    <x:row r="102" ht="28" customHeight="1">
      <x:c r="A102" s="23"/>
      <x:c r="B102" s="23"/>
      <x:c r="C102" s="27"/>
      <x:c r="D102" s="27"/>
      <x:c r="E102" s="27"/>
      <x:c r="F102" s="27"/>
      <x:c r="G102" s="22"/>
      <x:c r="H102" s="23"/>
      <x:c r="I102" s="25" t="str">
        <x:f>IF(LEN(A102&amp;"")=0,IF(COUNTA(A102,B102,C102,D102,E102,F102,G102,H102)=0,"","Enter Opening ID"),IF(COUNTIFS('Dimension Review'!$A$8:$A$107,A102)&lt;&gt;1,"Duplicate dimension record",IF(OR(LEN(B102&amp;"")=0,LEN(C102&amp;"")=0,LEN(D102&amp;"")=0,LEN(E102&amp;"")=0,LEN(F102&amp;"")=0,LEN(G102&amp;"")=0,LEN(H102&amp;"")=0),"Complete measured and order dimensions",IF(OR(NOT(ISNUMBER(C102)),NOT(ISNUMBER(D102)),NOT(ISNUMBER(E102)),NOT(ISNUMBER(F102)),C102&lt;=0,D102&lt;=0,E102&lt;=0,F102&lt;=0),"Dimensions must be positive numbers",IF(AND(G102&lt;&gt;"mm",G102&lt;&gt;"in"),"Select mm or in",IF(COUNTIFS('Opening Schedule'!$A$8:$A$107,A102)&lt;&gt;1,"Missing or duplicate Opening ID",IF(INDEX('Opening Schedule'!$G$8:$G$107,MATCH(A102,'Opening Schedule'!$A$8:$A$107,0))&lt;&gt;B102,"Revision mismatch",IF(INDEX('Opening Schedule'!$K$8:$K$107,MATCH(A102,'Opening Schedule'!$A$8:$A$107,0))&lt;&gt;"Recorded","Opening record incomplete","Linked"))))))))</x:f>
      </x:c>
      <x:c r="J102" s="1"/>
      <x:c r="K102" s="1"/>
      <x:c r="L102" s="1"/>
      <x:c r="M102" s="1"/>
      <x:c r="N102" s="1"/>
      <x:c r="O102" s="1"/>
    </x:row>
    <x:row r="103" ht="28" customHeight="1">
      <x:c r="A103" s="23"/>
      <x:c r="B103" s="23"/>
      <x:c r="C103" s="27"/>
      <x:c r="D103" s="27"/>
      <x:c r="E103" s="27"/>
      <x:c r="F103" s="27"/>
      <x:c r="G103" s="22"/>
      <x:c r="H103" s="23"/>
      <x:c r="I103" s="25" t="str">
        <x:f>IF(LEN(A103&amp;"")=0,IF(COUNTA(A103,B103,C103,D103,E103,F103,G103,H103)=0,"","Enter Opening ID"),IF(COUNTIFS('Dimension Review'!$A$8:$A$107,A103)&lt;&gt;1,"Duplicate dimension record",IF(OR(LEN(B103&amp;"")=0,LEN(C103&amp;"")=0,LEN(D103&amp;"")=0,LEN(E103&amp;"")=0,LEN(F103&amp;"")=0,LEN(G103&amp;"")=0,LEN(H103&amp;"")=0),"Complete measured and order dimensions",IF(OR(NOT(ISNUMBER(C103)),NOT(ISNUMBER(D103)),NOT(ISNUMBER(E103)),NOT(ISNUMBER(F103)),C103&lt;=0,D103&lt;=0,E103&lt;=0,F103&lt;=0),"Dimensions must be positive numbers",IF(AND(G103&lt;&gt;"mm",G103&lt;&gt;"in"),"Select mm or in",IF(COUNTIFS('Opening Schedule'!$A$8:$A$107,A103)&lt;&gt;1,"Missing or duplicate Opening ID",IF(INDEX('Opening Schedule'!$G$8:$G$107,MATCH(A103,'Opening Schedule'!$A$8:$A$107,0))&lt;&gt;B103,"Revision mismatch",IF(INDEX('Opening Schedule'!$K$8:$K$107,MATCH(A103,'Opening Schedule'!$A$8:$A$107,0))&lt;&gt;"Recorded","Opening record incomplete","Linked"))))))))</x:f>
      </x:c>
      <x:c r="J103" s="1"/>
      <x:c r="K103" s="1"/>
      <x:c r="L103" s="1"/>
      <x:c r="M103" s="1"/>
      <x:c r="N103" s="1"/>
      <x:c r="O103" s="1"/>
    </x:row>
    <x:row r="104" ht="28" customHeight="1">
      <x:c r="A104" s="23"/>
      <x:c r="B104" s="23"/>
      <x:c r="C104" s="27"/>
      <x:c r="D104" s="27"/>
      <x:c r="E104" s="27"/>
      <x:c r="F104" s="27"/>
      <x:c r="G104" s="22"/>
      <x:c r="H104" s="23"/>
      <x:c r="I104" s="25" t="str">
        <x:f>IF(LEN(A104&amp;"")=0,IF(COUNTA(A104,B104,C104,D104,E104,F104,G104,H104)=0,"","Enter Opening ID"),IF(COUNTIFS('Dimension Review'!$A$8:$A$107,A104)&lt;&gt;1,"Duplicate dimension record",IF(OR(LEN(B104&amp;"")=0,LEN(C104&amp;"")=0,LEN(D104&amp;"")=0,LEN(E104&amp;"")=0,LEN(F104&amp;"")=0,LEN(G104&amp;"")=0,LEN(H104&amp;"")=0),"Complete measured and order dimensions",IF(OR(NOT(ISNUMBER(C104)),NOT(ISNUMBER(D104)),NOT(ISNUMBER(E104)),NOT(ISNUMBER(F104)),C104&lt;=0,D104&lt;=0,E104&lt;=0,F104&lt;=0),"Dimensions must be positive numbers",IF(AND(G104&lt;&gt;"mm",G104&lt;&gt;"in"),"Select mm or in",IF(COUNTIFS('Opening Schedule'!$A$8:$A$107,A104)&lt;&gt;1,"Missing or duplicate Opening ID",IF(INDEX('Opening Schedule'!$G$8:$G$107,MATCH(A104,'Opening Schedule'!$A$8:$A$107,0))&lt;&gt;B104,"Revision mismatch",IF(INDEX('Opening Schedule'!$K$8:$K$107,MATCH(A104,'Opening Schedule'!$A$8:$A$107,0))&lt;&gt;"Recorded","Opening record incomplete","Linked"))))))))</x:f>
      </x:c>
      <x:c r="J104" s="1"/>
      <x:c r="K104" s="1"/>
      <x:c r="L104" s="1"/>
      <x:c r="M104" s="1"/>
      <x:c r="N104" s="1"/>
      <x:c r="O104" s="1"/>
    </x:row>
    <x:row r="105" ht="28" customHeight="1">
      <x:c r="A105" s="23"/>
      <x:c r="B105" s="23"/>
      <x:c r="C105" s="27"/>
      <x:c r="D105" s="27"/>
      <x:c r="E105" s="27"/>
      <x:c r="F105" s="27"/>
      <x:c r="G105" s="22"/>
      <x:c r="H105" s="23"/>
      <x:c r="I105" s="25" t="str">
        <x:f>IF(LEN(A105&amp;"")=0,IF(COUNTA(A105,B105,C105,D105,E105,F105,G105,H105)=0,"","Enter Opening ID"),IF(COUNTIFS('Dimension Review'!$A$8:$A$107,A105)&lt;&gt;1,"Duplicate dimension record",IF(OR(LEN(B105&amp;"")=0,LEN(C105&amp;"")=0,LEN(D105&amp;"")=0,LEN(E105&amp;"")=0,LEN(F105&amp;"")=0,LEN(G105&amp;"")=0,LEN(H105&amp;"")=0),"Complete measured and order dimensions",IF(OR(NOT(ISNUMBER(C105)),NOT(ISNUMBER(D105)),NOT(ISNUMBER(E105)),NOT(ISNUMBER(F105)),C105&lt;=0,D105&lt;=0,E105&lt;=0,F105&lt;=0),"Dimensions must be positive numbers",IF(AND(G105&lt;&gt;"mm",G105&lt;&gt;"in"),"Select mm or in",IF(COUNTIFS('Opening Schedule'!$A$8:$A$107,A105)&lt;&gt;1,"Missing or duplicate Opening ID",IF(INDEX('Opening Schedule'!$G$8:$G$107,MATCH(A105,'Opening Schedule'!$A$8:$A$107,0))&lt;&gt;B105,"Revision mismatch",IF(INDEX('Opening Schedule'!$K$8:$K$107,MATCH(A105,'Opening Schedule'!$A$8:$A$107,0))&lt;&gt;"Recorded","Opening record incomplete","Linked"))))))))</x:f>
      </x:c>
      <x:c r="J105" s="1"/>
      <x:c r="K105" s="1"/>
      <x:c r="L105" s="1"/>
      <x:c r="M105" s="1"/>
      <x:c r="N105" s="1"/>
      <x:c r="O105" s="1"/>
    </x:row>
    <x:row r="106" ht="28" customHeight="1">
      <x:c r="A106" s="23"/>
      <x:c r="B106" s="23"/>
      <x:c r="C106" s="27"/>
      <x:c r="D106" s="27"/>
      <x:c r="E106" s="27"/>
      <x:c r="F106" s="27"/>
      <x:c r="G106" s="22"/>
      <x:c r="H106" s="23"/>
      <x:c r="I106" s="25" t="str">
        <x:f>IF(LEN(A106&amp;"")=0,IF(COUNTA(A106,B106,C106,D106,E106,F106,G106,H106)=0,"","Enter Opening ID"),IF(COUNTIFS('Dimension Review'!$A$8:$A$107,A106)&lt;&gt;1,"Duplicate dimension record",IF(OR(LEN(B106&amp;"")=0,LEN(C106&amp;"")=0,LEN(D106&amp;"")=0,LEN(E106&amp;"")=0,LEN(F106&amp;"")=0,LEN(G106&amp;"")=0,LEN(H106&amp;"")=0),"Complete measured and order dimensions",IF(OR(NOT(ISNUMBER(C106)),NOT(ISNUMBER(D106)),NOT(ISNUMBER(E106)),NOT(ISNUMBER(F106)),C106&lt;=0,D106&lt;=0,E106&lt;=0,F106&lt;=0),"Dimensions must be positive numbers",IF(AND(G106&lt;&gt;"mm",G106&lt;&gt;"in"),"Select mm or in",IF(COUNTIFS('Opening Schedule'!$A$8:$A$107,A106)&lt;&gt;1,"Missing or duplicate Opening ID",IF(INDEX('Opening Schedule'!$G$8:$G$107,MATCH(A106,'Opening Schedule'!$A$8:$A$107,0))&lt;&gt;B106,"Revision mismatch",IF(INDEX('Opening Schedule'!$K$8:$K$107,MATCH(A106,'Opening Schedule'!$A$8:$A$107,0))&lt;&gt;"Recorded","Opening record incomplete","Linked"))))))))</x:f>
      </x:c>
      <x:c r="J106" s="1"/>
      <x:c r="K106" s="1"/>
      <x:c r="L106" s="1"/>
      <x:c r="M106" s="1"/>
      <x:c r="N106" s="1"/>
      <x:c r="O106" s="1"/>
    </x:row>
    <x:row r="107" ht="28" customHeight="1">
      <x:c r="A107" s="23"/>
      <x:c r="B107" s="23"/>
      <x:c r="C107" s="27"/>
      <x:c r="D107" s="27"/>
      <x:c r="E107" s="27"/>
      <x:c r="F107" s="27"/>
      <x:c r="G107" s="22"/>
      <x:c r="H107" s="23"/>
      <x:c r="I107" s="25" t="str">
        <x:f>IF(LEN(A107&amp;"")=0,IF(COUNTA(A107,B107,C107,D107,E107,F107,G107,H107)=0,"","Enter Opening ID"),IF(COUNTIFS('Dimension Review'!$A$8:$A$107,A107)&lt;&gt;1,"Duplicate dimension record",IF(OR(LEN(B107&amp;"")=0,LEN(C107&amp;"")=0,LEN(D107&amp;"")=0,LEN(E107&amp;"")=0,LEN(F107&amp;"")=0,LEN(G107&amp;"")=0,LEN(H107&amp;"")=0),"Complete measured and order dimensions",IF(OR(NOT(ISNUMBER(C107)),NOT(ISNUMBER(D107)),NOT(ISNUMBER(E107)),NOT(ISNUMBER(F107)),C107&lt;=0,D107&lt;=0,E107&lt;=0,F107&lt;=0),"Dimensions must be positive numbers",IF(AND(G107&lt;&gt;"mm",G107&lt;&gt;"in"),"Select mm or in",IF(COUNTIFS('Opening Schedule'!$A$8:$A$107,A107)&lt;&gt;1,"Missing or duplicate Opening ID",IF(INDEX('Opening Schedule'!$G$8:$G$107,MATCH(A107,'Opening Schedule'!$A$8:$A$107,0))&lt;&gt;B107,"Revision mismatch",IF(INDEX('Opening Schedule'!$K$8:$K$107,MATCH(A107,'Opening Schedule'!$A$8:$A$107,0))&lt;&gt;"Recorded","Opening record incomplete","Linked"))))))))</x:f>
      </x:c>
      <x:c r="J107" s="1"/>
      <x:c r="K107" s="1"/>
      <x:c r="L107" s="1"/>
      <x:c r="M107" s="1"/>
      <x:c r="N107" s="1"/>
      <x:c r="O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</x:row>
    <x:row r="116">
      <x:c r="A116" s="5" t="str">
        <x:v>Project allowances and review</x:v>
      </x:c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47" customHeight="1">
      <x:c r="A117" s="17" t="str">
        <x:v>Opening ID</x:v>
      </x:c>
      <x:c r="B117" s="18" t="str">
        <x:v>Drawing revision</x:v>
      </x:c>
      <x:c r="C117" s="18" t="str">
        <x:v>Left allowance</x:v>
      </x:c>
      <x:c r="D117" s="18" t="str">
        <x:v>Right allowance</x:v>
      </x:c>
      <x:c r="E117" s="18" t="str">
        <x:v>Top allowance</x:v>
      </x:c>
      <x:c r="F117" s="18" t="str">
        <x:v>Bottom allowance</x:v>
      </x:c>
      <x:c r="G117" s="18" t="str">
        <x:v>Remaining width</x:v>
      </x:c>
      <x:c r="H117" s="18" t="str">
        <x:v>Remaining height</x:v>
      </x:c>
      <x:c r="I117" s="18" t="str">
        <x:v>Detail / allowance source</x:v>
      </x:c>
      <x:c r="J117" s="18" t="str">
        <x:v>Review decision</x:v>
      </x:c>
      <x:c r="K117" s="18" t="str">
        <x:v>Reviewer</x:v>
      </x:c>
      <x:c r="L117" s="18" t="str">
        <x:v>Review date</x:v>
      </x:c>
      <x:c r="M117" s="18" t="str">
        <x:v>Review record reference</x:v>
      </x:c>
      <x:c r="N117" s="18" t="str">
        <x:v>Review state</x:v>
      </x:c>
      <x:c r="O117" s="19" t="str">
        <x:v>Dimension unit</x:v>
      </x:c>
    </x:row>
    <x:row r="118" ht="28" customHeight="1">
      <x:c r="A118" s="23"/>
      <x:c r="B118" s="23"/>
      <x:c r="C118" s="27"/>
      <x:c r="D118" s="27"/>
      <x:c r="E118" s="27"/>
      <x:c r="F118" s="27"/>
      <x:c r="G118" s="28" t="str">
        <x:f>IF(A118="","",IF(IF(COUNTIFS('Dimension Review'!$A$8:$A$107,A118)&lt;&gt;1,FALSE,AND(INDEX('Dimension Review'!$I$8:$I$107,MATCH(A118,'Dimension Review'!$A$8:$A$107,0))="Linked",INDEX('Dimension Review'!$B$8:$B$107,MATCH(A118,'Dimension Review'!$A$8:$A$107,0))=B118,NOT(OR(LEN(C118&amp;"")=0,LEN(D118&amp;"")=0,LEN(E118&amp;"")=0,LEN(F118&amp;"")=0)),NOT(OR(NOT(ISNUMBER(C118)),NOT(ISNUMBER(D118)),NOT(ISNUMBER(E118)),NOT(ISNUMBER(F118)),C118&lt;0,D118&lt;0,E118&lt;0,F118&lt;0)))),INDEX('Dimension Review'!$C$8:$C$107,MATCH(A118,'Dimension Review'!$A$8:$A$107,0))-INDEX('Dimension Review'!$E$8:$E$107,MATCH(A118,'Dimension Review'!$A$8:$A$107,0))-C118-D118,""))</x:f>
      </x:c>
      <x:c r="H118" s="28" t="str">
        <x:f>IF(A118="","",IF(IF(COUNTIFS('Dimension Review'!$A$8:$A$107,A118)&lt;&gt;1,FALSE,AND(INDEX('Dimension Review'!$I$8:$I$107,MATCH(A118,'Dimension Review'!$A$8:$A$107,0))="Linked",INDEX('Dimension Review'!$B$8:$B$107,MATCH(A118,'Dimension Review'!$A$8:$A$107,0))=B118,NOT(OR(LEN(C118&amp;"")=0,LEN(D118&amp;"")=0,LEN(E118&amp;"")=0,LEN(F118&amp;"")=0)),NOT(OR(NOT(ISNUMBER(C118)),NOT(ISNUMBER(D118)),NOT(ISNUMBER(E118)),NOT(ISNUMBER(F118)),C118&lt;0,D118&lt;0,E118&lt;0,F118&lt;0)))),INDEX('Dimension Review'!$D$8:$D$107,MATCH(A118,'Dimension Review'!$A$8:$A$107,0))-INDEX('Dimension Review'!$F$8:$F$107,MATCH(A118,'Dimension Review'!$A$8:$A$107,0))-E118-F118,""))</x:f>
      </x:c>
      <x:c r="I118" s="23"/>
      <x:c r="J118" s="22"/>
      <x:c r="K118" s="23"/>
      <x:c r="L118" s="26"/>
      <x:c r="M118" s="23"/>
      <x:c r="N118" s="25" t="str">
        <x:f>IF(LEN(A118&amp;"")=0,IF(COUNTA(A118,B118,C118,D118,E118,F118,I118,J118,K118,L118,M118)=0,"","Enter Opening ID"),IF(COUNTIFS('Dimension Review'!$A$118:$A$217,A118)&lt;&gt;1,"Duplicate allowance record",IF(COUNTIFS('Dimension Review'!$A$8:$A$107,A118)&lt;&gt;1,"Missing or duplicate dimensions",IF(INDEX('Dimension Review'!$I$8:$I$107,MATCH(A118,'Dimension Review'!$A$8:$A$107,0))&lt;&gt;"Linked","Dimensions incomplete or stale",IF(INDEX('Dimension Review'!$B$8:$B$107,MATCH(A118,'Dimension Review'!$A$8:$A$107,0))&lt;&gt;B118,"Revision mismatch",IF(OR(LEN(C118&amp;"")=0,LEN(D118&amp;"")=0,LEN(E118&amp;"")=0,LEN(F118&amp;"")=0),"Enter all four allowances",IF(OR(NOT(ISNUMBER(C118)),NOT(ISNUMBER(D118)),NOT(ISNUMBER(E118)),NOT(ISNUMBER(F118)),C118&lt;0,D118&lt;0,E118&lt;0,F118&lt;0),"Allowances must be nonnegative numbers",IF(OR(G118&lt;0,H118&lt;0),"Opening smaller than frame plus allowances",IF(OR(LEN(I118&amp;"")=0,LEN(J118&amp;"")=0,LEN(K118&amp;"")=0,LEN(L118&amp;"")=0,LEN(M118&amp;"")=0),"Record detail and technical review",IF(J118&lt;&gt;"Reviewed","Hold for technical review",IF(OR(NOT(ISNUMBER(L118)),L118&lt;=0),"Enter valid review date","Geometry review recorded")))))))))))</x:f>
      </x:c>
      <x:c r="O118" s="25" t="str">
        <x:f>IF(A118="","",IF(COUNTIFS('Dimension Review'!$A$8:$A$107,A118)=1,INDEX('Dimension Review'!$G$8:$G$107,MATCH(A118,'Dimension Review'!$A$8:$A$107,0)),""))</x:f>
      </x:c>
    </x:row>
    <x:row r="119" ht="28" customHeight="1">
      <x:c r="A119" s="23"/>
      <x:c r="B119" s="23"/>
      <x:c r="C119" s="27"/>
      <x:c r="D119" s="27"/>
      <x:c r="E119" s="27"/>
      <x:c r="F119" s="27"/>
      <x:c r="G119" s="28" t="str">
        <x:f>IF(A119="","",IF(IF(COUNTIFS('Dimension Review'!$A$8:$A$107,A119)&lt;&gt;1,FALSE,AND(INDEX('Dimension Review'!$I$8:$I$107,MATCH(A119,'Dimension Review'!$A$8:$A$107,0))="Linked",INDEX('Dimension Review'!$B$8:$B$107,MATCH(A119,'Dimension Review'!$A$8:$A$107,0))=B119,NOT(OR(LEN(C119&amp;"")=0,LEN(D119&amp;"")=0,LEN(E119&amp;"")=0,LEN(F119&amp;"")=0)),NOT(OR(NOT(ISNUMBER(C119)),NOT(ISNUMBER(D119)),NOT(ISNUMBER(E119)),NOT(ISNUMBER(F119)),C119&lt;0,D119&lt;0,E119&lt;0,F119&lt;0)))),INDEX('Dimension Review'!$C$8:$C$107,MATCH(A119,'Dimension Review'!$A$8:$A$107,0))-INDEX('Dimension Review'!$E$8:$E$107,MATCH(A119,'Dimension Review'!$A$8:$A$107,0))-C119-D119,""))</x:f>
      </x:c>
      <x:c r="H119" s="28" t="str">
        <x:f>IF(A119="","",IF(IF(COUNTIFS('Dimension Review'!$A$8:$A$107,A119)&lt;&gt;1,FALSE,AND(INDEX('Dimension Review'!$I$8:$I$107,MATCH(A119,'Dimension Review'!$A$8:$A$107,0))="Linked",INDEX('Dimension Review'!$B$8:$B$107,MATCH(A119,'Dimension Review'!$A$8:$A$107,0))=B119,NOT(OR(LEN(C119&amp;"")=0,LEN(D119&amp;"")=0,LEN(E119&amp;"")=0,LEN(F119&amp;"")=0)),NOT(OR(NOT(ISNUMBER(C119)),NOT(ISNUMBER(D119)),NOT(ISNUMBER(E119)),NOT(ISNUMBER(F119)),C119&lt;0,D119&lt;0,E119&lt;0,F119&lt;0)))),INDEX('Dimension Review'!$D$8:$D$107,MATCH(A119,'Dimension Review'!$A$8:$A$107,0))-INDEX('Dimension Review'!$F$8:$F$107,MATCH(A119,'Dimension Review'!$A$8:$A$107,0))-E119-F119,""))</x:f>
      </x:c>
      <x:c r="I119" s="23"/>
      <x:c r="J119" s="22"/>
      <x:c r="K119" s="23"/>
      <x:c r="L119" s="26"/>
      <x:c r="M119" s="23"/>
      <x:c r="N119" s="25" t="str">
        <x:f>IF(LEN(A119&amp;"")=0,IF(COUNTA(A119,B119,C119,D119,E119,F119,I119,J119,K119,L119,M119)=0,"","Enter Opening ID"),IF(COUNTIFS('Dimension Review'!$A$118:$A$217,A119)&lt;&gt;1,"Duplicate allowance record",IF(COUNTIFS('Dimension Review'!$A$8:$A$107,A119)&lt;&gt;1,"Missing or duplicate dimensions",IF(INDEX('Dimension Review'!$I$8:$I$107,MATCH(A119,'Dimension Review'!$A$8:$A$107,0))&lt;&gt;"Linked","Dimensions incomplete or stale",IF(INDEX('Dimension Review'!$B$8:$B$107,MATCH(A119,'Dimension Review'!$A$8:$A$107,0))&lt;&gt;B119,"Revision mismatch",IF(OR(LEN(C119&amp;"")=0,LEN(D119&amp;"")=0,LEN(E119&amp;"")=0,LEN(F119&amp;"")=0),"Enter all four allowances",IF(OR(NOT(ISNUMBER(C119)),NOT(ISNUMBER(D119)),NOT(ISNUMBER(E119)),NOT(ISNUMBER(F119)),C119&lt;0,D119&lt;0,E119&lt;0,F119&lt;0),"Allowances must be nonnegative numbers",IF(OR(G119&lt;0,H119&lt;0),"Opening smaller than frame plus allowances",IF(OR(LEN(I119&amp;"")=0,LEN(J119&amp;"")=0,LEN(K119&amp;"")=0,LEN(L119&amp;"")=0,LEN(M119&amp;"")=0),"Record detail and technical review",IF(J119&lt;&gt;"Reviewed","Hold for technical review",IF(OR(NOT(ISNUMBER(L119)),L119&lt;=0),"Enter valid review date","Geometry review recorded")))))))))))</x:f>
      </x:c>
      <x:c r="O119" s="25" t="str">
        <x:f>IF(A119="","",IF(COUNTIFS('Dimension Review'!$A$8:$A$107,A119)=1,INDEX('Dimension Review'!$G$8:$G$107,MATCH(A119,'Dimension Review'!$A$8:$A$107,0)),""))</x:f>
      </x:c>
    </x:row>
    <x:row r="120" ht="28" customHeight="1">
      <x:c r="A120" s="23"/>
      <x:c r="B120" s="23"/>
      <x:c r="C120" s="27"/>
      <x:c r="D120" s="27"/>
      <x:c r="E120" s="27"/>
      <x:c r="F120" s="27"/>
      <x:c r="G120" s="28" t="str">
        <x:f>IF(A120="","",IF(IF(COUNTIFS('Dimension Review'!$A$8:$A$107,A120)&lt;&gt;1,FALSE,AND(INDEX('Dimension Review'!$I$8:$I$107,MATCH(A120,'Dimension Review'!$A$8:$A$107,0))="Linked",INDEX('Dimension Review'!$B$8:$B$107,MATCH(A120,'Dimension Review'!$A$8:$A$107,0))=B120,NOT(OR(LEN(C120&amp;"")=0,LEN(D120&amp;"")=0,LEN(E120&amp;"")=0,LEN(F120&amp;"")=0)),NOT(OR(NOT(ISNUMBER(C120)),NOT(ISNUMBER(D120)),NOT(ISNUMBER(E120)),NOT(ISNUMBER(F120)),C120&lt;0,D120&lt;0,E120&lt;0,F120&lt;0)))),INDEX('Dimension Review'!$C$8:$C$107,MATCH(A120,'Dimension Review'!$A$8:$A$107,0))-INDEX('Dimension Review'!$E$8:$E$107,MATCH(A120,'Dimension Review'!$A$8:$A$107,0))-C120-D120,""))</x:f>
      </x:c>
      <x:c r="H120" s="28" t="str">
        <x:f>IF(A120="","",IF(IF(COUNTIFS('Dimension Review'!$A$8:$A$107,A120)&lt;&gt;1,FALSE,AND(INDEX('Dimension Review'!$I$8:$I$107,MATCH(A120,'Dimension Review'!$A$8:$A$107,0))="Linked",INDEX('Dimension Review'!$B$8:$B$107,MATCH(A120,'Dimension Review'!$A$8:$A$107,0))=B120,NOT(OR(LEN(C120&amp;"")=0,LEN(D120&amp;"")=0,LEN(E120&amp;"")=0,LEN(F120&amp;"")=0)),NOT(OR(NOT(ISNUMBER(C120)),NOT(ISNUMBER(D120)),NOT(ISNUMBER(E120)),NOT(ISNUMBER(F120)),C120&lt;0,D120&lt;0,E120&lt;0,F120&lt;0)))),INDEX('Dimension Review'!$D$8:$D$107,MATCH(A120,'Dimension Review'!$A$8:$A$107,0))-INDEX('Dimension Review'!$F$8:$F$107,MATCH(A120,'Dimension Review'!$A$8:$A$107,0))-E120-F120,""))</x:f>
      </x:c>
      <x:c r="I120" s="23"/>
      <x:c r="J120" s="22"/>
      <x:c r="K120" s="23"/>
      <x:c r="L120" s="26"/>
      <x:c r="M120" s="23"/>
      <x:c r="N120" s="25" t="str">
        <x:f>IF(LEN(A120&amp;"")=0,IF(COUNTA(A120,B120,C120,D120,E120,F120,I120,J120,K120,L120,M120)=0,"","Enter Opening ID"),IF(COUNTIFS('Dimension Review'!$A$118:$A$217,A120)&lt;&gt;1,"Duplicate allowance record",IF(COUNTIFS('Dimension Review'!$A$8:$A$107,A120)&lt;&gt;1,"Missing or duplicate dimensions",IF(INDEX('Dimension Review'!$I$8:$I$107,MATCH(A120,'Dimension Review'!$A$8:$A$107,0))&lt;&gt;"Linked","Dimensions incomplete or stale",IF(INDEX('Dimension Review'!$B$8:$B$107,MATCH(A120,'Dimension Review'!$A$8:$A$107,0))&lt;&gt;B120,"Revision mismatch",IF(OR(LEN(C120&amp;"")=0,LEN(D120&amp;"")=0,LEN(E120&amp;"")=0,LEN(F120&amp;"")=0),"Enter all four allowances",IF(OR(NOT(ISNUMBER(C120)),NOT(ISNUMBER(D120)),NOT(ISNUMBER(E120)),NOT(ISNUMBER(F120)),C120&lt;0,D120&lt;0,E120&lt;0,F120&lt;0),"Allowances must be nonnegative numbers",IF(OR(G120&lt;0,H120&lt;0),"Opening smaller than frame plus allowances",IF(OR(LEN(I120&amp;"")=0,LEN(J120&amp;"")=0,LEN(K120&amp;"")=0,LEN(L120&amp;"")=0,LEN(M120&amp;"")=0),"Record detail and technical review",IF(J120&lt;&gt;"Reviewed","Hold for technical review",IF(OR(NOT(ISNUMBER(L120)),L120&lt;=0),"Enter valid review date","Geometry review recorded")))))))))))</x:f>
      </x:c>
      <x:c r="O120" s="25" t="str">
        <x:f>IF(A120="","",IF(COUNTIFS('Dimension Review'!$A$8:$A$107,A120)=1,INDEX('Dimension Review'!$G$8:$G$107,MATCH(A120,'Dimension Review'!$A$8:$A$107,0)),""))</x:f>
      </x:c>
    </x:row>
    <x:row r="121" ht="28" customHeight="1">
      <x:c r="A121" s="23"/>
      <x:c r="B121" s="23"/>
      <x:c r="C121" s="27"/>
      <x:c r="D121" s="27"/>
      <x:c r="E121" s="27"/>
      <x:c r="F121" s="27"/>
      <x:c r="G121" s="28" t="str">
        <x:f>IF(A121="","",IF(IF(COUNTIFS('Dimension Review'!$A$8:$A$107,A121)&lt;&gt;1,FALSE,AND(INDEX('Dimension Review'!$I$8:$I$107,MATCH(A121,'Dimension Review'!$A$8:$A$107,0))="Linked",INDEX('Dimension Review'!$B$8:$B$107,MATCH(A121,'Dimension Review'!$A$8:$A$107,0))=B121,NOT(OR(LEN(C121&amp;"")=0,LEN(D121&amp;"")=0,LEN(E121&amp;"")=0,LEN(F121&amp;"")=0)),NOT(OR(NOT(ISNUMBER(C121)),NOT(ISNUMBER(D121)),NOT(ISNUMBER(E121)),NOT(ISNUMBER(F121)),C121&lt;0,D121&lt;0,E121&lt;0,F121&lt;0)))),INDEX('Dimension Review'!$C$8:$C$107,MATCH(A121,'Dimension Review'!$A$8:$A$107,0))-INDEX('Dimension Review'!$E$8:$E$107,MATCH(A121,'Dimension Review'!$A$8:$A$107,0))-C121-D121,""))</x:f>
      </x:c>
      <x:c r="H121" s="28" t="str">
        <x:f>IF(A121="","",IF(IF(COUNTIFS('Dimension Review'!$A$8:$A$107,A121)&lt;&gt;1,FALSE,AND(INDEX('Dimension Review'!$I$8:$I$107,MATCH(A121,'Dimension Review'!$A$8:$A$107,0))="Linked",INDEX('Dimension Review'!$B$8:$B$107,MATCH(A121,'Dimension Review'!$A$8:$A$107,0))=B121,NOT(OR(LEN(C121&amp;"")=0,LEN(D121&amp;"")=0,LEN(E121&amp;"")=0,LEN(F121&amp;"")=0)),NOT(OR(NOT(ISNUMBER(C121)),NOT(ISNUMBER(D121)),NOT(ISNUMBER(E121)),NOT(ISNUMBER(F121)),C121&lt;0,D121&lt;0,E121&lt;0,F121&lt;0)))),INDEX('Dimension Review'!$D$8:$D$107,MATCH(A121,'Dimension Review'!$A$8:$A$107,0))-INDEX('Dimension Review'!$F$8:$F$107,MATCH(A121,'Dimension Review'!$A$8:$A$107,0))-E121-F121,""))</x:f>
      </x:c>
      <x:c r="I121" s="23"/>
      <x:c r="J121" s="22"/>
      <x:c r="K121" s="23"/>
      <x:c r="L121" s="26"/>
      <x:c r="M121" s="23"/>
      <x:c r="N121" s="25" t="str">
        <x:f>IF(LEN(A121&amp;"")=0,IF(COUNTA(A121,B121,C121,D121,E121,F121,I121,J121,K121,L121,M121)=0,"","Enter Opening ID"),IF(COUNTIFS('Dimension Review'!$A$118:$A$217,A121)&lt;&gt;1,"Duplicate allowance record",IF(COUNTIFS('Dimension Review'!$A$8:$A$107,A121)&lt;&gt;1,"Missing or duplicate dimensions",IF(INDEX('Dimension Review'!$I$8:$I$107,MATCH(A121,'Dimension Review'!$A$8:$A$107,0))&lt;&gt;"Linked","Dimensions incomplete or stale",IF(INDEX('Dimension Review'!$B$8:$B$107,MATCH(A121,'Dimension Review'!$A$8:$A$107,0))&lt;&gt;B121,"Revision mismatch",IF(OR(LEN(C121&amp;"")=0,LEN(D121&amp;"")=0,LEN(E121&amp;"")=0,LEN(F121&amp;"")=0),"Enter all four allowances",IF(OR(NOT(ISNUMBER(C121)),NOT(ISNUMBER(D121)),NOT(ISNUMBER(E121)),NOT(ISNUMBER(F121)),C121&lt;0,D121&lt;0,E121&lt;0,F121&lt;0),"Allowances must be nonnegative numbers",IF(OR(G121&lt;0,H121&lt;0),"Opening smaller than frame plus allowances",IF(OR(LEN(I121&amp;"")=0,LEN(J121&amp;"")=0,LEN(K121&amp;"")=0,LEN(L121&amp;"")=0,LEN(M121&amp;"")=0),"Record detail and technical review",IF(J121&lt;&gt;"Reviewed","Hold for technical review",IF(OR(NOT(ISNUMBER(L121)),L121&lt;=0),"Enter valid review date","Geometry review recorded")))))))))))</x:f>
      </x:c>
      <x:c r="O121" s="25" t="str">
        <x:f>IF(A121="","",IF(COUNTIFS('Dimension Review'!$A$8:$A$107,A121)=1,INDEX('Dimension Review'!$G$8:$G$107,MATCH(A121,'Dimension Review'!$A$8:$A$107,0)),""))</x:f>
      </x:c>
    </x:row>
    <x:row r="122" ht="28" customHeight="1">
      <x:c r="A122" s="23"/>
      <x:c r="B122" s="23"/>
      <x:c r="C122" s="27"/>
      <x:c r="D122" s="27"/>
      <x:c r="E122" s="27"/>
      <x:c r="F122" s="27"/>
      <x:c r="G122" s="28" t="str">
        <x:f>IF(A122="","",IF(IF(COUNTIFS('Dimension Review'!$A$8:$A$107,A122)&lt;&gt;1,FALSE,AND(INDEX('Dimension Review'!$I$8:$I$107,MATCH(A122,'Dimension Review'!$A$8:$A$107,0))="Linked",INDEX('Dimension Review'!$B$8:$B$107,MATCH(A122,'Dimension Review'!$A$8:$A$107,0))=B122,NOT(OR(LEN(C122&amp;"")=0,LEN(D122&amp;"")=0,LEN(E122&amp;"")=0,LEN(F122&amp;"")=0)),NOT(OR(NOT(ISNUMBER(C122)),NOT(ISNUMBER(D122)),NOT(ISNUMBER(E122)),NOT(ISNUMBER(F122)),C122&lt;0,D122&lt;0,E122&lt;0,F122&lt;0)))),INDEX('Dimension Review'!$C$8:$C$107,MATCH(A122,'Dimension Review'!$A$8:$A$107,0))-INDEX('Dimension Review'!$E$8:$E$107,MATCH(A122,'Dimension Review'!$A$8:$A$107,0))-C122-D122,""))</x:f>
      </x:c>
      <x:c r="H122" s="28" t="str">
        <x:f>IF(A122="","",IF(IF(COUNTIFS('Dimension Review'!$A$8:$A$107,A122)&lt;&gt;1,FALSE,AND(INDEX('Dimension Review'!$I$8:$I$107,MATCH(A122,'Dimension Review'!$A$8:$A$107,0))="Linked",INDEX('Dimension Review'!$B$8:$B$107,MATCH(A122,'Dimension Review'!$A$8:$A$107,0))=B122,NOT(OR(LEN(C122&amp;"")=0,LEN(D122&amp;"")=0,LEN(E122&amp;"")=0,LEN(F122&amp;"")=0)),NOT(OR(NOT(ISNUMBER(C122)),NOT(ISNUMBER(D122)),NOT(ISNUMBER(E122)),NOT(ISNUMBER(F122)),C122&lt;0,D122&lt;0,E122&lt;0,F122&lt;0)))),INDEX('Dimension Review'!$D$8:$D$107,MATCH(A122,'Dimension Review'!$A$8:$A$107,0))-INDEX('Dimension Review'!$F$8:$F$107,MATCH(A122,'Dimension Review'!$A$8:$A$107,0))-E122-F122,""))</x:f>
      </x:c>
      <x:c r="I122" s="23"/>
      <x:c r="J122" s="22"/>
      <x:c r="K122" s="23"/>
      <x:c r="L122" s="26"/>
      <x:c r="M122" s="23"/>
      <x:c r="N122" s="25" t="str">
        <x:f>IF(LEN(A122&amp;"")=0,IF(COUNTA(A122,B122,C122,D122,E122,F122,I122,J122,K122,L122,M122)=0,"","Enter Opening ID"),IF(COUNTIFS('Dimension Review'!$A$118:$A$217,A122)&lt;&gt;1,"Duplicate allowance record",IF(COUNTIFS('Dimension Review'!$A$8:$A$107,A122)&lt;&gt;1,"Missing or duplicate dimensions",IF(INDEX('Dimension Review'!$I$8:$I$107,MATCH(A122,'Dimension Review'!$A$8:$A$107,0))&lt;&gt;"Linked","Dimensions incomplete or stale",IF(INDEX('Dimension Review'!$B$8:$B$107,MATCH(A122,'Dimension Review'!$A$8:$A$107,0))&lt;&gt;B122,"Revision mismatch",IF(OR(LEN(C122&amp;"")=0,LEN(D122&amp;"")=0,LEN(E122&amp;"")=0,LEN(F122&amp;"")=0),"Enter all four allowances",IF(OR(NOT(ISNUMBER(C122)),NOT(ISNUMBER(D122)),NOT(ISNUMBER(E122)),NOT(ISNUMBER(F122)),C122&lt;0,D122&lt;0,E122&lt;0,F122&lt;0),"Allowances must be nonnegative numbers",IF(OR(G122&lt;0,H122&lt;0),"Opening smaller than frame plus allowances",IF(OR(LEN(I122&amp;"")=0,LEN(J122&amp;"")=0,LEN(K122&amp;"")=0,LEN(L122&amp;"")=0,LEN(M122&amp;"")=0),"Record detail and technical review",IF(J122&lt;&gt;"Reviewed","Hold for technical review",IF(OR(NOT(ISNUMBER(L122)),L122&lt;=0),"Enter valid review date","Geometry review recorded")))))))))))</x:f>
      </x:c>
      <x:c r="O122" s="25" t="str">
        <x:f>IF(A122="","",IF(COUNTIFS('Dimension Review'!$A$8:$A$107,A122)=1,INDEX('Dimension Review'!$G$8:$G$107,MATCH(A122,'Dimension Review'!$A$8:$A$107,0)),""))</x:f>
      </x:c>
    </x:row>
    <x:row r="123" ht="28" customHeight="1">
      <x:c r="A123" s="23"/>
      <x:c r="B123" s="23"/>
      <x:c r="C123" s="27"/>
      <x:c r="D123" s="27"/>
      <x:c r="E123" s="27"/>
      <x:c r="F123" s="27"/>
      <x:c r="G123" s="28" t="str">
        <x:f>IF(A123="","",IF(IF(COUNTIFS('Dimension Review'!$A$8:$A$107,A123)&lt;&gt;1,FALSE,AND(INDEX('Dimension Review'!$I$8:$I$107,MATCH(A123,'Dimension Review'!$A$8:$A$107,0))="Linked",INDEX('Dimension Review'!$B$8:$B$107,MATCH(A123,'Dimension Review'!$A$8:$A$107,0))=B123,NOT(OR(LEN(C123&amp;"")=0,LEN(D123&amp;"")=0,LEN(E123&amp;"")=0,LEN(F123&amp;"")=0)),NOT(OR(NOT(ISNUMBER(C123)),NOT(ISNUMBER(D123)),NOT(ISNUMBER(E123)),NOT(ISNUMBER(F123)),C123&lt;0,D123&lt;0,E123&lt;0,F123&lt;0)))),INDEX('Dimension Review'!$C$8:$C$107,MATCH(A123,'Dimension Review'!$A$8:$A$107,0))-INDEX('Dimension Review'!$E$8:$E$107,MATCH(A123,'Dimension Review'!$A$8:$A$107,0))-C123-D123,""))</x:f>
      </x:c>
      <x:c r="H123" s="28" t="str">
        <x:f>IF(A123="","",IF(IF(COUNTIFS('Dimension Review'!$A$8:$A$107,A123)&lt;&gt;1,FALSE,AND(INDEX('Dimension Review'!$I$8:$I$107,MATCH(A123,'Dimension Review'!$A$8:$A$107,0))="Linked",INDEX('Dimension Review'!$B$8:$B$107,MATCH(A123,'Dimension Review'!$A$8:$A$107,0))=B123,NOT(OR(LEN(C123&amp;"")=0,LEN(D123&amp;"")=0,LEN(E123&amp;"")=0,LEN(F123&amp;"")=0)),NOT(OR(NOT(ISNUMBER(C123)),NOT(ISNUMBER(D123)),NOT(ISNUMBER(E123)),NOT(ISNUMBER(F123)),C123&lt;0,D123&lt;0,E123&lt;0,F123&lt;0)))),INDEX('Dimension Review'!$D$8:$D$107,MATCH(A123,'Dimension Review'!$A$8:$A$107,0))-INDEX('Dimension Review'!$F$8:$F$107,MATCH(A123,'Dimension Review'!$A$8:$A$107,0))-E123-F123,""))</x:f>
      </x:c>
      <x:c r="I123" s="23"/>
      <x:c r="J123" s="22"/>
      <x:c r="K123" s="23"/>
      <x:c r="L123" s="26"/>
      <x:c r="M123" s="23"/>
      <x:c r="N123" s="25" t="str">
        <x:f>IF(LEN(A123&amp;"")=0,IF(COUNTA(A123,B123,C123,D123,E123,F123,I123,J123,K123,L123,M123)=0,"","Enter Opening ID"),IF(COUNTIFS('Dimension Review'!$A$118:$A$217,A123)&lt;&gt;1,"Duplicate allowance record",IF(COUNTIFS('Dimension Review'!$A$8:$A$107,A123)&lt;&gt;1,"Missing or duplicate dimensions",IF(INDEX('Dimension Review'!$I$8:$I$107,MATCH(A123,'Dimension Review'!$A$8:$A$107,0))&lt;&gt;"Linked","Dimensions incomplete or stale",IF(INDEX('Dimension Review'!$B$8:$B$107,MATCH(A123,'Dimension Review'!$A$8:$A$107,0))&lt;&gt;B123,"Revision mismatch",IF(OR(LEN(C123&amp;"")=0,LEN(D123&amp;"")=0,LEN(E123&amp;"")=0,LEN(F123&amp;"")=0),"Enter all four allowances",IF(OR(NOT(ISNUMBER(C123)),NOT(ISNUMBER(D123)),NOT(ISNUMBER(E123)),NOT(ISNUMBER(F123)),C123&lt;0,D123&lt;0,E123&lt;0,F123&lt;0),"Allowances must be nonnegative numbers",IF(OR(G123&lt;0,H123&lt;0),"Opening smaller than frame plus allowances",IF(OR(LEN(I123&amp;"")=0,LEN(J123&amp;"")=0,LEN(K123&amp;"")=0,LEN(L123&amp;"")=0,LEN(M123&amp;"")=0),"Record detail and technical review",IF(J123&lt;&gt;"Reviewed","Hold for technical review",IF(OR(NOT(ISNUMBER(L123)),L123&lt;=0),"Enter valid review date","Geometry review recorded")))))))))))</x:f>
      </x:c>
      <x:c r="O123" s="25" t="str">
        <x:f>IF(A123="","",IF(COUNTIFS('Dimension Review'!$A$8:$A$107,A123)=1,INDEX('Dimension Review'!$G$8:$G$107,MATCH(A123,'Dimension Review'!$A$8:$A$107,0)),""))</x:f>
      </x:c>
    </x:row>
    <x:row r="124" ht="28" customHeight="1">
      <x:c r="A124" s="23"/>
      <x:c r="B124" s="23"/>
      <x:c r="C124" s="27"/>
      <x:c r="D124" s="27"/>
      <x:c r="E124" s="27"/>
      <x:c r="F124" s="27"/>
      <x:c r="G124" s="28" t="str">
        <x:f>IF(A124="","",IF(IF(COUNTIFS('Dimension Review'!$A$8:$A$107,A124)&lt;&gt;1,FALSE,AND(INDEX('Dimension Review'!$I$8:$I$107,MATCH(A124,'Dimension Review'!$A$8:$A$107,0))="Linked",INDEX('Dimension Review'!$B$8:$B$107,MATCH(A124,'Dimension Review'!$A$8:$A$107,0))=B124,NOT(OR(LEN(C124&amp;"")=0,LEN(D124&amp;"")=0,LEN(E124&amp;"")=0,LEN(F124&amp;"")=0)),NOT(OR(NOT(ISNUMBER(C124)),NOT(ISNUMBER(D124)),NOT(ISNUMBER(E124)),NOT(ISNUMBER(F124)),C124&lt;0,D124&lt;0,E124&lt;0,F124&lt;0)))),INDEX('Dimension Review'!$C$8:$C$107,MATCH(A124,'Dimension Review'!$A$8:$A$107,0))-INDEX('Dimension Review'!$E$8:$E$107,MATCH(A124,'Dimension Review'!$A$8:$A$107,0))-C124-D124,""))</x:f>
      </x:c>
      <x:c r="H124" s="28" t="str">
        <x:f>IF(A124="","",IF(IF(COUNTIFS('Dimension Review'!$A$8:$A$107,A124)&lt;&gt;1,FALSE,AND(INDEX('Dimension Review'!$I$8:$I$107,MATCH(A124,'Dimension Review'!$A$8:$A$107,0))="Linked",INDEX('Dimension Review'!$B$8:$B$107,MATCH(A124,'Dimension Review'!$A$8:$A$107,0))=B124,NOT(OR(LEN(C124&amp;"")=0,LEN(D124&amp;"")=0,LEN(E124&amp;"")=0,LEN(F124&amp;"")=0)),NOT(OR(NOT(ISNUMBER(C124)),NOT(ISNUMBER(D124)),NOT(ISNUMBER(E124)),NOT(ISNUMBER(F124)),C124&lt;0,D124&lt;0,E124&lt;0,F124&lt;0)))),INDEX('Dimension Review'!$D$8:$D$107,MATCH(A124,'Dimension Review'!$A$8:$A$107,0))-INDEX('Dimension Review'!$F$8:$F$107,MATCH(A124,'Dimension Review'!$A$8:$A$107,0))-E124-F124,""))</x:f>
      </x:c>
      <x:c r="I124" s="23"/>
      <x:c r="J124" s="22"/>
      <x:c r="K124" s="23"/>
      <x:c r="L124" s="26"/>
      <x:c r="M124" s="23"/>
      <x:c r="N124" s="25" t="str">
        <x:f>IF(LEN(A124&amp;"")=0,IF(COUNTA(A124,B124,C124,D124,E124,F124,I124,J124,K124,L124,M124)=0,"","Enter Opening ID"),IF(COUNTIFS('Dimension Review'!$A$118:$A$217,A124)&lt;&gt;1,"Duplicate allowance record",IF(COUNTIFS('Dimension Review'!$A$8:$A$107,A124)&lt;&gt;1,"Missing or duplicate dimensions",IF(INDEX('Dimension Review'!$I$8:$I$107,MATCH(A124,'Dimension Review'!$A$8:$A$107,0))&lt;&gt;"Linked","Dimensions incomplete or stale",IF(INDEX('Dimension Review'!$B$8:$B$107,MATCH(A124,'Dimension Review'!$A$8:$A$107,0))&lt;&gt;B124,"Revision mismatch",IF(OR(LEN(C124&amp;"")=0,LEN(D124&amp;"")=0,LEN(E124&amp;"")=0,LEN(F124&amp;"")=0),"Enter all four allowances",IF(OR(NOT(ISNUMBER(C124)),NOT(ISNUMBER(D124)),NOT(ISNUMBER(E124)),NOT(ISNUMBER(F124)),C124&lt;0,D124&lt;0,E124&lt;0,F124&lt;0),"Allowances must be nonnegative numbers",IF(OR(G124&lt;0,H124&lt;0),"Opening smaller than frame plus allowances",IF(OR(LEN(I124&amp;"")=0,LEN(J124&amp;"")=0,LEN(K124&amp;"")=0,LEN(L124&amp;"")=0,LEN(M124&amp;"")=0),"Record detail and technical review",IF(J124&lt;&gt;"Reviewed","Hold for technical review",IF(OR(NOT(ISNUMBER(L124)),L124&lt;=0),"Enter valid review date","Geometry review recorded")))))))))))</x:f>
      </x:c>
      <x:c r="O124" s="25" t="str">
        <x:f>IF(A124="","",IF(COUNTIFS('Dimension Review'!$A$8:$A$107,A124)=1,INDEX('Dimension Review'!$G$8:$G$107,MATCH(A124,'Dimension Review'!$A$8:$A$107,0)),""))</x:f>
      </x:c>
    </x:row>
    <x:row r="125" ht="28" customHeight="1">
      <x:c r="A125" s="23"/>
      <x:c r="B125" s="23"/>
      <x:c r="C125" s="27"/>
      <x:c r="D125" s="27"/>
      <x:c r="E125" s="27"/>
      <x:c r="F125" s="27"/>
      <x:c r="G125" s="28" t="str">
        <x:f>IF(A125="","",IF(IF(COUNTIFS('Dimension Review'!$A$8:$A$107,A125)&lt;&gt;1,FALSE,AND(INDEX('Dimension Review'!$I$8:$I$107,MATCH(A125,'Dimension Review'!$A$8:$A$107,0))="Linked",INDEX('Dimension Review'!$B$8:$B$107,MATCH(A125,'Dimension Review'!$A$8:$A$107,0))=B125,NOT(OR(LEN(C125&amp;"")=0,LEN(D125&amp;"")=0,LEN(E125&amp;"")=0,LEN(F125&amp;"")=0)),NOT(OR(NOT(ISNUMBER(C125)),NOT(ISNUMBER(D125)),NOT(ISNUMBER(E125)),NOT(ISNUMBER(F125)),C125&lt;0,D125&lt;0,E125&lt;0,F125&lt;0)))),INDEX('Dimension Review'!$C$8:$C$107,MATCH(A125,'Dimension Review'!$A$8:$A$107,0))-INDEX('Dimension Review'!$E$8:$E$107,MATCH(A125,'Dimension Review'!$A$8:$A$107,0))-C125-D125,""))</x:f>
      </x:c>
      <x:c r="H125" s="28" t="str">
        <x:f>IF(A125="","",IF(IF(COUNTIFS('Dimension Review'!$A$8:$A$107,A125)&lt;&gt;1,FALSE,AND(INDEX('Dimension Review'!$I$8:$I$107,MATCH(A125,'Dimension Review'!$A$8:$A$107,0))="Linked",INDEX('Dimension Review'!$B$8:$B$107,MATCH(A125,'Dimension Review'!$A$8:$A$107,0))=B125,NOT(OR(LEN(C125&amp;"")=0,LEN(D125&amp;"")=0,LEN(E125&amp;"")=0,LEN(F125&amp;"")=0)),NOT(OR(NOT(ISNUMBER(C125)),NOT(ISNUMBER(D125)),NOT(ISNUMBER(E125)),NOT(ISNUMBER(F125)),C125&lt;0,D125&lt;0,E125&lt;0,F125&lt;0)))),INDEX('Dimension Review'!$D$8:$D$107,MATCH(A125,'Dimension Review'!$A$8:$A$107,0))-INDEX('Dimension Review'!$F$8:$F$107,MATCH(A125,'Dimension Review'!$A$8:$A$107,0))-E125-F125,""))</x:f>
      </x:c>
      <x:c r="I125" s="23"/>
      <x:c r="J125" s="22"/>
      <x:c r="K125" s="23"/>
      <x:c r="L125" s="26"/>
      <x:c r="M125" s="23"/>
      <x:c r="N125" s="25" t="str">
        <x:f>IF(LEN(A125&amp;"")=0,IF(COUNTA(A125,B125,C125,D125,E125,F125,I125,J125,K125,L125,M125)=0,"","Enter Opening ID"),IF(COUNTIFS('Dimension Review'!$A$118:$A$217,A125)&lt;&gt;1,"Duplicate allowance record",IF(COUNTIFS('Dimension Review'!$A$8:$A$107,A125)&lt;&gt;1,"Missing or duplicate dimensions",IF(INDEX('Dimension Review'!$I$8:$I$107,MATCH(A125,'Dimension Review'!$A$8:$A$107,0))&lt;&gt;"Linked","Dimensions incomplete or stale",IF(INDEX('Dimension Review'!$B$8:$B$107,MATCH(A125,'Dimension Review'!$A$8:$A$107,0))&lt;&gt;B125,"Revision mismatch",IF(OR(LEN(C125&amp;"")=0,LEN(D125&amp;"")=0,LEN(E125&amp;"")=0,LEN(F125&amp;"")=0),"Enter all four allowances",IF(OR(NOT(ISNUMBER(C125)),NOT(ISNUMBER(D125)),NOT(ISNUMBER(E125)),NOT(ISNUMBER(F125)),C125&lt;0,D125&lt;0,E125&lt;0,F125&lt;0),"Allowances must be nonnegative numbers",IF(OR(G125&lt;0,H125&lt;0),"Opening smaller than frame plus allowances",IF(OR(LEN(I125&amp;"")=0,LEN(J125&amp;"")=0,LEN(K125&amp;"")=0,LEN(L125&amp;"")=0,LEN(M125&amp;"")=0),"Record detail and technical review",IF(J125&lt;&gt;"Reviewed","Hold for technical review",IF(OR(NOT(ISNUMBER(L125)),L125&lt;=0),"Enter valid review date","Geometry review recorded")))))))))))</x:f>
      </x:c>
      <x:c r="O125" s="25" t="str">
        <x:f>IF(A125="","",IF(COUNTIFS('Dimension Review'!$A$8:$A$107,A125)=1,INDEX('Dimension Review'!$G$8:$G$107,MATCH(A125,'Dimension Review'!$A$8:$A$107,0)),""))</x:f>
      </x:c>
    </x:row>
    <x:row r="126" ht="28" customHeight="1">
      <x:c r="A126" s="23"/>
      <x:c r="B126" s="23"/>
      <x:c r="C126" s="27"/>
      <x:c r="D126" s="27"/>
      <x:c r="E126" s="27"/>
      <x:c r="F126" s="27"/>
      <x:c r="G126" s="28" t="str">
        <x:f>IF(A126="","",IF(IF(COUNTIFS('Dimension Review'!$A$8:$A$107,A126)&lt;&gt;1,FALSE,AND(INDEX('Dimension Review'!$I$8:$I$107,MATCH(A126,'Dimension Review'!$A$8:$A$107,0))="Linked",INDEX('Dimension Review'!$B$8:$B$107,MATCH(A126,'Dimension Review'!$A$8:$A$107,0))=B126,NOT(OR(LEN(C126&amp;"")=0,LEN(D126&amp;"")=0,LEN(E126&amp;"")=0,LEN(F126&amp;"")=0)),NOT(OR(NOT(ISNUMBER(C126)),NOT(ISNUMBER(D126)),NOT(ISNUMBER(E126)),NOT(ISNUMBER(F126)),C126&lt;0,D126&lt;0,E126&lt;0,F126&lt;0)))),INDEX('Dimension Review'!$C$8:$C$107,MATCH(A126,'Dimension Review'!$A$8:$A$107,0))-INDEX('Dimension Review'!$E$8:$E$107,MATCH(A126,'Dimension Review'!$A$8:$A$107,0))-C126-D126,""))</x:f>
      </x:c>
      <x:c r="H126" s="28" t="str">
        <x:f>IF(A126="","",IF(IF(COUNTIFS('Dimension Review'!$A$8:$A$107,A126)&lt;&gt;1,FALSE,AND(INDEX('Dimension Review'!$I$8:$I$107,MATCH(A126,'Dimension Review'!$A$8:$A$107,0))="Linked",INDEX('Dimension Review'!$B$8:$B$107,MATCH(A126,'Dimension Review'!$A$8:$A$107,0))=B126,NOT(OR(LEN(C126&amp;"")=0,LEN(D126&amp;"")=0,LEN(E126&amp;"")=0,LEN(F126&amp;"")=0)),NOT(OR(NOT(ISNUMBER(C126)),NOT(ISNUMBER(D126)),NOT(ISNUMBER(E126)),NOT(ISNUMBER(F126)),C126&lt;0,D126&lt;0,E126&lt;0,F126&lt;0)))),INDEX('Dimension Review'!$D$8:$D$107,MATCH(A126,'Dimension Review'!$A$8:$A$107,0))-INDEX('Dimension Review'!$F$8:$F$107,MATCH(A126,'Dimension Review'!$A$8:$A$107,0))-E126-F126,""))</x:f>
      </x:c>
      <x:c r="I126" s="23"/>
      <x:c r="J126" s="22"/>
      <x:c r="K126" s="23"/>
      <x:c r="L126" s="26"/>
      <x:c r="M126" s="23"/>
      <x:c r="N126" s="25" t="str">
        <x:f>IF(LEN(A126&amp;"")=0,IF(COUNTA(A126,B126,C126,D126,E126,F126,I126,J126,K126,L126,M126)=0,"","Enter Opening ID"),IF(COUNTIFS('Dimension Review'!$A$118:$A$217,A126)&lt;&gt;1,"Duplicate allowance record",IF(COUNTIFS('Dimension Review'!$A$8:$A$107,A126)&lt;&gt;1,"Missing or duplicate dimensions",IF(INDEX('Dimension Review'!$I$8:$I$107,MATCH(A126,'Dimension Review'!$A$8:$A$107,0))&lt;&gt;"Linked","Dimensions incomplete or stale",IF(INDEX('Dimension Review'!$B$8:$B$107,MATCH(A126,'Dimension Review'!$A$8:$A$107,0))&lt;&gt;B126,"Revision mismatch",IF(OR(LEN(C126&amp;"")=0,LEN(D126&amp;"")=0,LEN(E126&amp;"")=0,LEN(F126&amp;"")=0),"Enter all four allowances",IF(OR(NOT(ISNUMBER(C126)),NOT(ISNUMBER(D126)),NOT(ISNUMBER(E126)),NOT(ISNUMBER(F126)),C126&lt;0,D126&lt;0,E126&lt;0,F126&lt;0),"Allowances must be nonnegative numbers",IF(OR(G126&lt;0,H126&lt;0),"Opening smaller than frame plus allowances",IF(OR(LEN(I126&amp;"")=0,LEN(J126&amp;"")=0,LEN(K126&amp;"")=0,LEN(L126&amp;"")=0,LEN(M126&amp;"")=0),"Record detail and technical review",IF(J126&lt;&gt;"Reviewed","Hold for technical review",IF(OR(NOT(ISNUMBER(L126)),L126&lt;=0),"Enter valid review date","Geometry review recorded")))))))))))</x:f>
      </x:c>
      <x:c r="O126" s="25" t="str">
        <x:f>IF(A126="","",IF(COUNTIFS('Dimension Review'!$A$8:$A$107,A126)=1,INDEX('Dimension Review'!$G$8:$G$107,MATCH(A126,'Dimension Review'!$A$8:$A$107,0)),""))</x:f>
      </x:c>
    </x:row>
    <x:row r="127" ht="28" customHeight="1">
      <x:c r="A127" s="23"/>
      <x:c r="B127" s="23"/>
      <x:c r="C127" s="27"/>
      <x:c r="D127" s="27"/>
      <x:c r="E127" s="27"/>
      <x:c r="F127" s="27"/>
      <x:c r="G127" s="28" t="str">
        <x:f>IF(A127="","",IF(IF(COUNTIFS('Dimension Review'!$A$8:$A$107,A127)&lt;&gt;1,FALSE,AND(INDEX('Dimension Review'!$I$8:$I$107,MATCH(A127,'Dimension Review'!$A$8:$A$107,0))="Linked",INDEX('Dimension Review'!$B$8:$B$107,MATCH(A127,'Dimension Review'!$A$8:$A$107,0))=B127,NOT(OR(LEN(C127&amp;"")=0,LEN(D127&amp;"")=0,LEN(E127&amp;"")=0,LEN(F127&amp;"")=0)),NOT(OR(NOT(ISNUMBER(C127)),NOT(ISNUMBER(D127)),NOT(ISNUMBER(E127)),NOT(ISNUMBER(F127)),C127&lt;0,D127&lt;0,E127&lt;0,F127&lt;0)))),INDEX('Dimension Review'!$C$8:$C$107,MATCH(A127,'Dimension Review'!$A$8:$A$107,0))-INDEX('Dimension Review'!$E$8:$E$107,MATCH(A127,'Dimension Review'!$A$8:$A$107,0))-C127-D127,""))</x:f>
      </x:c>
      <x:c r="H127" s="28" t="str">
        <x:f>IF(A127="","",IF(IF(COUNTIFS('Dimension Review'!$A$8:$A$107,A127)&lt;&gt;1,FALSE,AND(INDEX('Dimension Review'!$I$8:$I$107,MATCH(A127,'Dimension Review'!$A$8:$A$107,0))="Linked",INDEX('Dimension Review'!$B$8:$B$107,MATCH(A127,'Dimension Review'!$A$8:$A$107,0))=B127,NOT(OR(LEN(C127&amp;"")=0,LEN(D127&amp;"")=0,LEN(E127&amp;"")=0,LEN(F127&amp;"")=0)),NOT(OR(NOT(ISNUMBER(C127)),NOT(ISNUMBER(D127)),NOT(ISNUMBER(E127)),NOT(ISNUMBER(F127)),C127&lt;0,D127&lt;0,E127&lt;0,F127&lt;0)))),INDEX('Dimension Review'!$D$8:$D$107,MATCH(A127,'Dimension Review'!$A$8:$A$107,0))-INDEX('Dimension Review'!$F$8:$F$107,MATCH(A127,'Dimension Review'!$A$8:$A$107,0))-E127-F127,""))</x:f>
      </x:c>
      <x:c r="I127" s="23"/>
      <x:c r="J127" s="22"/>
      <x:c r="K127" s="23"/>
      <x:c r="L127" s="26"/>
      <x:c r="M127" s="23"/>
      <x:c r="N127" s="25" t="str">
        <x:f>IF(LEN(A127&amp;"")=0,IF(COUNTA(A127,B127,C127,D127,E127,F127,I127,J127,K127,L127,M127)=0,"","Enter Opening ID"),IF(COUNTIFS('Dimension Review'!$A$118:$A$217,A127)&lt;&gt;1,"Duplicate allowance record",IF(COUNTIFS('Dimension Review'!$A$8:$A$107,A127)&lt;&gt;1,"Missing or duplicate dimensions",IF(INDEX('Dimension Review'!$I$8:$I$107,MATCH(A127,'Dimension Review'!$A$8:$A$107,0))&lt;&gt;"Linked","Dimensions incomplete or stale",IF(INDEX('Dimension Review'!$B$8:$B$107,MATCH(A127,'Dimension Review'!$A$8:$A$107,0))&lt;&gt;B127,"Revision mismatch",IF(OR(LEN(C127&amp;"")=0,LEN(D127&amp;"")=0,LEN(E127&amp;"")=0,LEN(F127&amp;"")=0),"Enter all four allowances",IF(OR(NOT(ISNUMBER(C127)),NOT(ISNUMBER(D127)),NOT(ISNUMBER(E127)),NOT(ISNUMBER(F127)),C127&lt;0,D127&lt;0,E127&lt;0,F127&lt;0),"Allowances must be nonnegative numbers",IF(OR(G127&lt;0,H127&lt;0),"Opening smaller than frame plus allowances",IF(OR(LEN(I127&amp;"")=0,LEN(J127&amp;"")=0,LEN(K127&amp;"")=0,LEN(L127&amp;"")=0,LEN(M127&amp;"")=0),"Record detail and technical review",IF(J127&lt;&gt;"Reviewed","Hold for technical review",IF(OR(NOT(ISNUMBER(L127)),L127&lt;=0),"Enter valid review date","Geometry review recorded")))))))))))</x:f>
      </x:c>
      <x:c r="O127" s="25" t="str">
        <x:f>IF(A127="","",IF(COUNTIFS('Dimension Review'!$A$8:$A$107,A127)=1,INDEX('Dimension Review'!$G$8:$G$107,MATCH(A127,'Dimension Review'!$A$8:$A$107,0)),""))</x:f>
      </x:c>
    </x:row>
    <x:row r="128" ht="28" customHeight="1">
      <x:c r="A128" s="23"/>
      <x:c r="B128" s="23"/>
      <x:c r="C128" s="27"/>
      <x:c r="D128" s="27"/>
      <x:c r="E128" s="27"/>
      <x:c r="F128" s="27"/>
      <x:c r="G128" s="28" t="str">
        <x:f>IF(A128="","",IF(IF(COUNTIFS('Dimension Review'!$A$8:$A$107,A128)&lt;&gt;1,FALSE,AND(INDEX('Dimension Review'!$I$8:$I$107,MATCH(A128,'Dimension Review'!$A$8:$A$107,0))="Linked",INDEX('Dimension Review'!$B$8:$B$107,MATCH(A128,'Dimension Review'!$A$8:$A$107,0))=B128,NOT(OR(LEN(C128&amp;"")=0,LEN(D128&amp;"")=0,LEN(E128&amp;"")=0,LEN(F128&amp;"")=0)),NOT(OR(NOT(ISNUMBER(C128)),NOT(ISNUMBER(D128)),NOT(ISNUMBER(E128)),NOT(ISNUMBER(F128)),C128&lt;0,D128&lt;0,E128&lt;0,F128&lt;0)))),INDEX('Dimension Review'!$C$8:$C$107,MATCH(A128,'Dimension Review'!$A$8:$A$107,0))-INDEX('Dimension Review'!$E$8:$E$107,MATCH(A128,'Dimension Review'!$A$8:$A$107,0))-C128-D128,""))</x:f>
      </x:c>
      <x:c r="H128" s="28" t="str">
        <x:f>IF(A128="","",IF(IF(COUNTIFS('Dimension Review'!$A$8:$A$107,A128)&lt;&gt;1,FALSE,AND(INDEX('Dimension Review'!$I$8:$I$107,MATCH(A128,'Dimension Review'!$A$8:$A$107,0))="Linked",INDEX('Dimension Review'!$B$8:$B$107,MATCH(A128,'Dimension Review'!$A$8:$A$107,0))=B128,NOT(OR(LEN(C128&amp;"")=0,LEN(D128&amp;"")=0,LEN(E128&amp;"")=0,LEN(F128&amp;"")=0)),NOT(OR(NOT(ISNUMBER(C128)),NOT(ISNUMBER(D128)),NOT(ISNUMBER(E128)),NOT(ISNUMBER(F128)),C128&lt;0,D128&lt;0,E128&lt;0,F128&lt;0)))),INDEX('Dimension Review'!$D$8:$D$107,MATCH(A128,'Dimension Review'!$A$8:$A$107,0))-INDEX('Dimension Review'!$F$8:$F$107,MATCH(A128,'Dimension Review'!$A$8:$A$107,0))-E128-F128,""))</x:f>
      </x:c>
      <x:c r="I128" s="23"/>
      <x:c r="J128" s="22"/>
      <x:c r="K128" s="23"/>
      <x:c r="L128" s="26"/>
      <x:c r="M128" s="23"/>
      <x:c r="N128" s="25" t="str">
        <x:f>IF(LEN(A128&amp;"")=0,IF(COUNTA(A128,B128,C128,D128,E128,F128,I128,J128,K128,L128,M128)=0,"","Enter Opening ID"),IF(COUNTIFS('Dimension Review'!$A$118:$A$217,A128)&lt;&gt;1,"Duplicate allowance record",IF(COUNTIFS('Dimension Review'!$A$8:$A$107,A128)&lt;&gt;1,"Missing or duplicate dimensions",IF(INDEX('Dimension Review'!$I$8:$I$107,MATCH(A128,'Dimension Review'!$A$8:$A$107,0))&lt;&gt;"Linked","Dimensions incomplete or stale",IF(INDEX('Dimension Review'!$B$8:$B$107,MATCH(A128,'Dimension Review'!$A$8:$A$107,0))&lt;&gt;B128,"Revision mismatch",IF(OR(LEN(C128&amp;"")=0,LEN(D128&amp;"")=0,LEN(E128&amp;"")=0,LEN(F128&amp;"")=0),"Enter all four allowances",IF(OR(NOT(ISNUMBER(C128)),NOT(ISNUMBER(D128)),NOT(ISNUMBER(E128)),NOT(ISNUMBER(F128)),C128&lt;0,D128&lt;0,E128&lt;0,F128&lt;0),"Allowances must be nonnegative numbers",IF(OR(G128&lt;0,H128&lt;0),"Opening smaller than frame plus allowances",IF(OR(LEN(I128&amp;"")=0,LEN(J128&amp;"")=0,LEN(K128&amp;"")=0,LEN(L128&amp;"")=0,LEN(M128&amp;"")=0),"Record detail and technical review",IF(J128&lt;&gt;"Reviewed","Hold for technical review",IF(OR(NOT(ISNUMBER(L128)),L128&lt;=0),"Enter valid review date","Geometry review recorded")))))))))))</x:f>
      </x:c>
      <x:c r="O128" s="25" t="str">
        <x:f>IF(A128="","",IF(COUNTIFS('Dimension Review'!$A$8:$A$107,A128)=1,INDEX('Dimension Review'!$G$8:$G$107,MATCH(A128,'Dimension Review'!$A$8:$A$107,0)),""))</x:f>
      </x:c>
    </x:row>
    <x:row r="129" ht="28" customHeight="1">
      <x:c r="A129" s="23"/>
      <x:c r="B129" s="23"/>
      <x:c r="C129" s="27"/>
      <x:c r="D129" s="27"/>
      <x:c r="E129" s="27"/>
      <x:c r="F129" s="27"/>
      <x:c r="G129" s="28" t="str">
        <x:f>IF(A129="","",IF(IF(COUNTIFS('Dimension Review'!$A$8:$A$107,A129)&lt;&gt;1,FALSE,AND(INDEX('Dimension Review'!$I$8:$I$107,MATCH(A129,'Dimension Review'!$A$8:$A$107,0))="Linked",INDEX('Dimension Review'!$B$8:$B$107,MATCH(A129,'Dimension Review'!$A$8:$A$107,0))=B129,NOT(OR(LEN(C129&amp;"")=0,LEN(D129&amp;"")=0,LEN(E129&amp;"")=0,LEN(F129&amp;"")=0)),NOT(OR(NOT(ISNUMBER(C129)),NOT(ISNUMBER(D129)),NOT(ISNUMBER(E129)),NOT(ISNUMBER(F129)),C129&lt;0,D129&lt;0,E129&lt;0,F129&lt;0)))),INDEX('Dimension Review'!$C$8:$C$107,MATCH(A129,'Dimension Review'!$A$8:$A$107,0))-INDEX('Dimension Review'!$E$8:$E$107,MATCH(A129,'Dimension Review'!$A$8:$A$107,0))-C129-D129,""))</x:f>
      </x:c>
      <x:c r="H129" s="28" t="str">
        <x:f>IF(A129="","",IF(IF(COUNTIFS('Dimension Review'!$A$8:$A$107,A129)&lt;&gt;1,FALSE,AND(INDEX('Dimension Review'!$I$8:$I$107,MATCH(A129,'Dimension Review'!$A$8:$A$107,0))="Linked",INDEX('Dimension Review'!$B$8:$B$107,MATCH(A129,'Dimension Review'!$A$8:$A$107,0))=B129,NOT(OR(LEN(C129&amp;"")=0,LEN(D129&amp;"")=0,LEN(E129&amp;"")=0,LEN(F129&amp;"")=0)),NOT(OR(NOT(ISNUMBER(C129)),NOT(ISNUMBER(D129)),NOT(ISNUMBER(E129)),NOT(ISNUMBER(F129)),C129&lt;0,D129&lt;0,E129&lt;0,F129&lt;0)))),INDEX('Dimension Review'!$D$8:$D$107,MATCH(A129,'Dimension Review'!$A$8:$A$107,0))-INDEX('Dimension Review'!$F$8:$F$107,MATCH(A129,'Dimension Review'!$A$8:$A$107,0))-E129-F129,""))</x:f>
      </x:c>
      <x:c r="I129" s="23"/>
      <x:c r="J129" s="22"/>
      <x:c r="K129" s="23"/>
      <x:c r="L129" s="26"/>
      <x:c r="M129" s="23"/>
      <x:c r="N129" s="25" t="str">
        <x:f>IF(LEN(A129&amp;"")=0,IF(COUNTA(A129,B129,C129,D129,E129,F129,I129,J129,K129,L129,M129)=0,"","Enter Opening ID"),IF(COUNTIFS('Dimension Review'!$A$118:$A$217,A129)&lt;&gt;1,"Duplicate allowance record",IF(COUNTIFS('Dimension Review'!$A$8:$A$107,A129)&lt;&gt;1,"Missing or duplicate dimensions",IF(INDEX('Dimension Review'!$I$8:$I$107,MATCH(A129,'Dimension Review'!$A$8:$A$107,0))&lt;&gt;"Linked","Dimensions incomplete or stale",IF(INDEX('Dimension Review'!$B$8:$B$107,MATCH(A129,'Dimension Review'!$A$8:$A$107,0))&lt;&gt;B129,"Revision mismatch",IF(OR(LEN(C129&amp;"")=0,LEN(D129&amp;"")=0,LEN(E129&amp;"")=0,LEN(F129&amp;"")=0),"Enter all four allowances",IF(OR(NOT(ISNUMBER(C129)),NOT(ISNUMBER(D129)),NOT(ISNUMBER(E129)),NOT(ISNUMBER(F129)),C129&lt;0,D129&lt;0,E129&lt;0,F129&lt;0),"Allowances must be nonnegative numbers",IF(OR(G129&lt;0,H129&lt;0),"Opening smaller than frame plus allowances",IF(OR(LEN(I129&amp;"")=0,LEN(J129&amp;"")=0,LEN(K129&amp;"")=0,LEN(L129&amp;"")=0,LEN(M129&amp;"")=0),"Record detail and technical review",IF(J129&lt;&gt;"Reviewed","Hold for technical review",IF(OR(NOT(ISNUMBER(L129)),L129&lt;=0),"Enter valid review date","Geometry review recorded")))))))))))</x:f>
      </x:c>
      <x:c r="O129" s="25" t="str">
        <x:f>IF(A129="","",IF(COUNTIFS('Dimension Review'!$A$8:$A$107,A129)=1,INDEX('Dimension Review'!$G$8:$G$107,MATCH(A129,'Dimension Review'!$A$8:$A$107,0)),""))</x:f>
      </x:c>
    </x:row>
    <x:row r="130" ht="28" customHeight="1">
      <x:c r="A130" s="23"/>
      <x:c r="B130" s="23"/>
      <x:c r="C130" s="27"/>
      <x:c r="D130" s="27"/>
      <x:c r="E130" s="27"/>
      <x:c r="F130" s="27"/>
      <x:c r="G130" s="28" t="str">
        <x:f>IF(A130="","",IF(IF(COUNTIFS('Dimension Review'!$A$8:$A$107,A130)&lt;&gt;1,FALSE,AND(INDEX('Dimension Review'!$I$8:$I$107,MATCH(A130,'Dimension Review'!$A$8:$A$107,0))="Linked",INDEX('Dimension Review'!$B$8:$B$107,MATCH(A130,'Dimension Review'!$A$8:$A$107,0))=B130,NOT(OR(LEN(C130&amp;"")=0,LEN(D130&amp;"")=0,LEN(E130&amp;"")=0,LEN(F130&amp;"")=0)),NOT(OR(NOT(ISNUMBER(C130)),NOT(ISNUMBER(D130)),NOT(ISNUMBER(E130)),NOT(ISNUMBER(F130)),C130&lt;0,D130&lt;0,E130&lt;0,F130&lt;0)))),INDEX('Dimension Review'!$C$8:$C$107,MATCH(A130,'Dimension Review'!$A$8:$A$107,0))-INDEX('Dimension Review'!$E$8:$E$107,MATCH(A130,'Dimension Review'!$A$8:$A$107,0))-C130-D130,""))</x:f>
      </x:c>
      <x:c r="H130" s="28" t="str">
        <x:f>IF(A130="","",IF(IF(COUNTIFS('Dimension Review'!$A$8:$A$107,A130)&lt;&gt;1,FALSE,AND(INDEX('Dimension Review'!$I$8:$I$107,MATCH(A130,'Dimension Review'!$A$8:$A$107,0))="Linked",INDEX('Dimension Review'!$B$8:$B$107,MATCH(A130,'Dimension Review'!$A$8:$A$107,0))=B130,NOT(OR(LEN(C130&amp;"")=0,LEN(D130&amp;"")=0,LEN(E130&amp;"")=0,LEN(F130&amp;"")=0)),NOT(OR(NOT(ISNUMBER(C130)),NOT(ISNUMBER(D130)),NOT(ISNUMBER(E130)),NOT(ISNUMBER(F130)),C130&lt;0,D130&lt;0,E130&lt;0,F130&lt;0)))),INDEX('Dimension Review'!$D$8:$D$107,MATCH(A130,'Dimension Review'!$A$8:$A$107,0))-INDEX('Dimension Review'!$F$8:$F$107,MATCH(A130,'Dimension Review'!$A$8:$A$107,0))-E130-F130,""))</x:f>
      </x:c>
      <x:c r="I130" s="23"/>
      <x:c r="J130" s="22"/>
      <x:c r="K130" s="23"/>
      <x:c r="L130" s="26"/>
      <x:c r="M130" s="23"/>
      <x:c r="N130" s="25" t="str">
        <x:f>IF(LEN(A130&amp;"")=0,IF(COUNTA(A130,B130,C130,D130,E130,F130,I130,J130,K130,L130,M130)=0,"","Enter Opening ID"),IF(COUNTIFS('Dimension Review'!$A$118:$A$217,A130)&lt;&gt;1,"Duplicate allowance record",IF(COUNTIFS('Dimension Review'!$A$8:$A$107,A130)&lt;&gt;1,"Missing or duplicate dimensions",IF(INDEX('Dimension Review'!$I$8:$I$107,MATCH(A130,'Dimension Review'!$A$8:$A$107,0))&lt;&gt;"Linked","Dimensions incomplete or stale",IF(INDEX('Dimension Review'!$B$8:$B$107,MATCH(A130,'Dimension Review'!$A$8:$A$107,0))&lt;&gt;B130,"Revision mismatch",IF(OR(LEN(C130&amp;"")=0,LEN(D130&amp;"")=0,LEN(E130&amp;"")=0,LEN(F130&amp;"")=0),"Enter all four allowances",IF(OR(NOT(ISNUMBER(C130)),NOT(ISNUMBER(D130)),NOT(ISNUMBER(E130)),NOT(ISNUMBER(F130)),C130&lt;0,D130&lt;0,E130&lt;0,F130&lt;0),"Allowances must be nonnegative numbers",IF(OR(G130&lt;0,H130&lt;0),"Opening smaller than frame plus allowances",IF(OR(LEN(I130&amp;"")=0,LEN(J130&amp;"")=0,LEN(K130&amp;"")=0,LEN(L130&amp;"")=0,LEN(M130&amp;"")=0),"Record detail and technical review",IF(J130&lt;&gt;"Reviewed","Hold for technical review",IF(OR(NOT(ISNUMBER(L130)),L130&lt;=0),"Enter valid review date","Geometry review recorded")))))))))))</x:f>
      </x:c>
      <x:c r="O130" s="25" t="str">
        <x:f>IF(A130="","",IF(COUNTIFS('Dimension Review'!$A$8:$A$107,A130)=1,INDEX('Dimension Review'!$G$8:$G$107,MATCH(A130,'Dimension Review'!$A$8:$A$107,0)),""))</x:f>
      </x:c>
    </x:row>
    <x:row r="131" ht="28" customHeight="1">
      <x:c r="A131" s="23"/>
      <x:c r="B131" s="23"/>
      <x:c r="C131" s="27"/>
      <x:c r="D131" s="27"/>
      <x:c r="E131" s="27"/>
      <x:c r="F131" s="27"/>
      <x:c r="G131" s="28" t="str">
        <x:f>IF(A131="","",IF(IF(COUNTIFS('Dimension Review'!$A$8:$A$107,A131)&lt;&gt;1,FALSE,AND(INDEX('Dimension Review'!$I$8:$I$107,MATCH(A131,'Dimension Review'!$A$8:$A$107,0))="Linked",INDEX('Dimension Review'!$B$8:$B$107,MATCH(A131,'Dimension Review'!$A$8:$A$107,0))=B131,NOT(OR(LEN(C131&amp;"")=0,LEN(D131&amp;"")=0,LEN(E131&amp;"")=0,LEN(F131&amp;"")=0)),NOT(OR(NOT(ISNUMBER(C131)),NOT(ISNUMBER(D131)),NOT(ISNUMBER(E131)),NOT(ISNUMBER(F131)),C131&lt;0,D131&lt;0,E131&lt;0,F131&lt;0)))),INDEX('Dimension Review'!$C$8:$C$107,MATCH(A131,'Dimension Review'!$A$8:$A$107,0))-INDEX('Dimension Review'!$E$8:$E$107,MATCH(A131,'Dimension Review'!$A$8:$A$107,0))-C131-D131,""))</x:f>
      </x:c>
      <x:c r="H131" s="28" t="str">
        <x:f>IF(A131="","",IF(IF(COUNTIFS('Dimension Review'!$A$8:$A$107,A131)&lt;&gt;1,FALSE,AND(INDEX('Dimension Review'!$I$8:$I$107,MATCH(A131,'Dimension Review'!$A$8:$A$107,0))="Linked",INDEX('Dimension Review'!$B$8:$B$107,MATCH(A131,'Dimension Review'!$A$8:$A$107,0))=B131,NOT(OR(LEN(C131&amp;"")=0,LEN(D131&amp;"")=0,LEN(E131&amp;"")=0,LEN(F131&amp;"")=0)),NOT(OR(NOT(ISNUMBER(C131)),NOT(ISNUMBER(D131)),NOT(ISNUMBER(E131)),NOT(ISNUMBER(F131)),C131&lt;0,D131&lt;0,E131&lt;0,F131&lt;0)))),INDEX('Dimension Review'!$D$8:$D$107,MATCH(A131,'Dimension Review'!$A$8:$A$107,0))-INDEX('Dimension Review'!$F$8:$F$107,MATCH(A131,'Dimension Review'!$A$8:$A$107,0))-E131-F131,""))</x:f>
      </x:c>
      <x:c r="I131" s="23"/>
      <x:c r="J131" s="22"/>
      <x:c r="K131" s="23"/>
      <x:c r="L131" s="26"/>
      <x:c r="M131" s="23"/>
      <x:c r="N131" s="25" t="str">
        <x:f>IF(LEN(A131&amp;"")=0,IF(COUNTA(A131,B131,C131,D131,E131,F131,I131,J131,K131,L131,M131)=0,"","Enter Opening ID"),IF(COUNTIFS('Dimension Review'!$A$118:$A$217,A131)&lt;&gt;1,"Duplicate allowance record",IF(COUNTIFS('Dimension Review'!$A$8:$A$107,A131)&lt;&gt;1,"Missing or duplicate dimensions",IF(INDEX('Dimension Review'!$I$8:$I$107,MATCH(A131,'Dimension Review'!$A$8:$A$107,0))&lt;&gt;"Linked","Dimensions incomplete or stale",IF(INDEX('Dimension Review'!$B$8:$B$107,MATCH(A131,'Dimension Review'!$A$8:$A$107,0))&lt;&gt;B131,"Revision mismatch",IF(OR(LEN(C131&amp;"")=0,LEN(D131&amp;"")=0,LEN(E131&amp;"")=0,LEN(F131&amp;"")=0),"Enter all four allowances",IF(OR(NOT(ISNUMBER(C131)),NOT(ISNUMBER(D131)),NOT(ISNUMBER(E131)),NOT(ISNUMBER(F131)),C131&lt;0,D131&lt;0,E131&lt;0,F131&lt;0),"Allowances must be nonnegative numbers",IF(OR(G131&lt;0,H131&lt;0),"Opening smaller than frame plus allowances",IF(OR(LEN(I131&amp;"")=0,LEN(J131&amp;"")=0,LEN(K131&amp;"")=0,LEN(L131&amp;"")=0,LEN(M131&amp;"")=0),"Record detail and technical review",IF(J131&lt;&gt;"Reviewed","Hold for technical review",IF(OR(NOT(ISNUMBER(L131)),L131&lt;=0),"Enter valid review date","Geometry review recorded")))))))))))</x:f>
      </x:c>
      <x:c r="O131" s="25" t="str">
        <x:f>IF(A131="","",IF(COUNTIFS('Dimension Review'!$A$8:$A$107,A131)=1,INDEX('Dimension Review'!$G$8:$G$107,MATCH(A131,'Dimension Review'!$A$8:$A$107,0)),""))</x:f>
      </x:c>
    </x:row>
    <x:row r="132" ht="28" customHeight="1">
      <x:c r="A132" s="23"/>
      <x:c r="B132" s="23"/>
      <x:c r="C132" s="27"/>
      <x:c r="D132" s="27"/>
      <x:c r="E132" s="27"/>
      <x:c r="F132" s="27"/>
      <x:c r="G132" s="28" t="str">
        <x:f>IF(A132="","",IF(IF(COUNTIFS('Dimension Review'!$A$8:$A$107,A132)&lt;&gt;1,FALSE,AND(INDEX('Dimension Review'!$I$8:$I$107,MATCH(A132,'Dimension Review'!$A$8:$A$107,0))="Linked",INDEX('Dimension Review'!$B$8:$B$107,MATCH(A132,'Dimension Review'!$A$8:$A$107,0))=B132,NOT(OR(LEN(C132&amp;"")=0,LEN(D132&amp;"")=0,LEN(E132&amp;"")=0,LEN(F132&amp;"")=0)),NOT(OR(NOT(ISNUMBER(C132)),NOT(ISNUMBER(D132)),NOT(ISNUMBER(E132)),NOT(ISNUMBER(F132)),C132&lt;0,D132&lt;0,E132&lt;0,F132&lt;0)))),INDEX('Dimension Review'!$C$8:$C$107,MATCH(A132,'Dimension Review'!$A$8:$A$107,0))-INDEX('Dimension Review'!$E$8:$E$107,MATCH(A132,'Dimension Review'!$A$8:$A$107,0))-C132-D132,""))</x:f>
      </x:c>
      <x:c r="H132" s="28" t="str">
        <x:f>IF(A132="","",IF(IF(COUNTIFS('Dimension Review'!$A$8:$A$107,A132)&lt;&gt;1,FALSE,AND(INDEX('Dimension Review'!$I$8:$I$107,MATCH(A132,'Dimension Review'!$A$8:$A$107,0))="Linked",INDEX('Dimension Review'!$B$8:$B$107,MATCH(A132,'Dimension Review'!$A$8:$A$107,0))=B132,NOT(OR(LEN(C132&amp;"")=0,LEN(D132&amp;"")=0,LEN(E132&amp;"")=0,LEN(F132&amp;"")=0)),NOT(OR(NOT(ISNUMBER(C132)),NOT(ISNUMBER(D132)),NOT(ISNUMBER(E132)),NOT(ISNUMBER(F132)),C132&lt;0,D132&lt;0,E132&lt;0,F132&lt;0)))),INDEX('Dimension Review'!$D$8:$D$107,MATCH(A132,'Dimension Review'!$A$8:$A$107,0))-INDEX('Dimension Review'!$F$8:$F$107,MATCH(A132,'Dimension Review'!$A$8:$A$107,0))-E132-F132,""))</x:f>
      </x:c>
      <x:c r="I132" s="23"/>
      <x:c r="J132" s="22"/>
      <x:c r="K132" s="23"/>
      <x:c r="L132" s="26"/>
      <x:c r="M132" s="23"/>
      <x:c r="N132" s="25" t="str">
        <x:f>IF(LEN(A132&amp;"")=0,IF(COUNTA(A132,B132,C132,D132,E132,F132,I132,J132,K132,L132,M132)=0,"","Enter Opening ID"),IF(COUNTIFS('Dimension Review'!$A$118:$A$217,A132)&lt;&gt;1,"Duplicate allowance record",IF(COUNTIFS('Dimension Review'!$A$8:$A$107,A132)&lt;&gt;1,"Missing or duplicate dimensions",IF(INDEX('Dimension Review'!$I$8:$I$107,MATCH(A132,'Dimension Review'!$A$8:$A$107,0))&lt;&gt;"Linked","Dimensions incomplete or stale",IF(INDEX('Dimension Review'!$B$8:$B$107,MATCH(A132,'Dimension Review'!$A$8:$A$107,0))&lt;&gt;B132,"Revision mismatch",IF(OR(LEN(C132&amp;"")=0,LEN(D132&amp;"")=0,LEN(E132&amp;"")=0,LEN(F132&amp;"")=0),"Enter all four allowances",IF(OR(NOT(ISNUMBER(C132)),NOT(ISNUMBER(D132)),NOT(ISNUMBER(E132)),NOT(ISNUMBER(F132)),C132&lt;0,D132&lt;0,E132&lt;0,F132&lt;0),"Allowances must be nonnegative numbers",IF(OR(G132&lt;0,H132&lt;0),"Opening smaller than frame plus allowances",IF(OR(LEN(I132&amp;"")=0,LEN(J132&amp;"")=0,LEN(K132&amp;"")=0,LEN(L132&amp;"")=0,LEN(M132&amp;"")=0),"Record detail and technical review",IF(J132&lt;&gt;"Reviewed","Hold for technical review",IF(OR(NOT(ISNUMBER(L132)),L132&lt;=0),"Enter valid review date","Geometry review recorded")))))))))))</x:f>
      </x:c>
      <x:c r="O132" s="25" t="str">
        <x:f>IF(A132="","",IF(COUNTIFS('Dimension Review'!$A$8:$A$107,A132)=1,INDEX('Dimension Review'!$G$8:$G$107,MATCH(A132,'Dimension Review'!$A$8:$A$107,0)),""))</x:f>
      </x:c>
    </x:row>
    <x:row r="133" ht="28" customHeight="1">
      <x:c r="A133" s="23"/>
      <x:c r="B133" s="23"/>
      <x:c r="C133" s="27"/>
      <x:c r="D133" s="27"/>
      <x:c r="E133" s="27"/>
      <x:c r="F133" s="27"/>
      <x:c r="G133" s="28" t="str">
        <x:f>IF(A133="","",IF(IF(COUNTIFS('Dimension Review'!$A$8:$A$107,A133)&lt;&gt;1,FALSE,AND(INDEX('Dimension Review'!$I$8:$I$107,MATCH(A133,'Dimension Review'!$A$8:$A$107,0))="Linked",INDEX('Dimension Review'!$B$8:$B$107,MATCH(A133,'Dimension Review'!$A$8:$A$107,0))=B133,NOT(OR(LEN(C133&amp;"")=0,LEN(D133&amp;"")=0,LEN(E133&amp;"")=0,LEN(F133&amp;"")=0)),NOT(OR(NOT(ISNUMBER(C133)),NOT(ISNUMBER(D133)),NOT(ISNUMBER(E133)),NOT(ISNUMBER(F133)),C133&lt;0,D133&lt;0,E133&lt;0,F133&lt;0)))),INDEX('Dimension Review'!$C$8:$C$107,MATCH(A133,'Dimension Review'!$A$8:$A$107,0))-INDEX('Dimension Review'!$E$8:$E$107,MATCH(A133,'Dimension Review'!$A$8:$A$107,0))-C133-D133,""))</x:f>
      </x:c>
      <x:c r="H133" s="28" t="str">
        <x:f>IF(A133="","",IF(IF(COUNTIFS('Dimension Review'!$A$8:$A$107,A133)&lt;&gt;1,FALSE,AND(INDEX('Dimension Review'!$I$8:$I$107,MATCH(A133,'Dimension Review'!$A$8:$A$107,0))="Linked",INDEX('Dimension Review'!$B$8:$B$107,MATCH(A133,'Dimension Review'!$A$8:$A$107,0))=B133,NOT(OR(LEN(C133&amp;"")=0,LEN(D133&amp;"")=0,LEN(E133&amp;"")=0,LEN(F133&amp;"")=0)),NOT(OR(NOT(ISNUMBER(C133)),NOT(ISNUMBER(D133)),NOT(ISNUMBER(E133)),NOT(ISNUMBER(F133)),C133&lt;0,D133&lt;0,E133&lt;0,F133&lt;0)))),INDEX('Dimension Review'!$D$8:$D$107,MATCH(A133,'Dimension Review'!$A$8:$A$107,0))-INDEX('Dimension Review'!$F$8:$F$107,MATCH(A133,'Dimension Review'!$A$8:$A$107,0))-E133-F133,""))</x:f>
      </x:c>
      <x:c r="I133" s="23"/>
      <x:c r="J133" s="22"/>
      <x:c r="K133" s="23"/>
      <x:c r="L133" s="26"/>
      <x:c r="M133" s="23"/>
      <x:c r="N133" s="25" t="str">
        <x:f>IF(LEN(A133&amp;"")=0,IF(COUNTA(A133,B133,C133,D133,E133,F133,I133,J133,K133,L133,M133)=0,"","Enter Opening ID"),IF(COUNTIFS('Dimension Review'!$A$118:$A$217,A133)&lt;&gt;1,"Duplicate allowance record",IF(COUNTIFS('Dimension Review'!$A$8:$A$107,A133)&lt;&gt;1,"Missing or duplicate dimensions",IF(INDEX('Dimension Review'!$I$8:$I$107,MATCH(A133,'Dimension Review'!$A$8:$A$107,0))&lt;&gt;"Linked","Dimensions incomplete or stale",IF(INDEX('Dimension Review'!$B$8:$B$107,MATCH(A133,'Dimension Review'!$A$8:$A$107,0))&lt;&gt;B133,"Revision mismatch",IF(OR(LEN(C133&amp;"")=0,LEN(D133&amp;"")=0,LEN(E133&amp;"")=0,LEN(F133&amp;"")=0),"Enter all four allowances",IF(OR(NOT(ISNUMBER(C133)),NOT(ISNUMBER(D133)),NOT(ISNUMBER(E133)),NOT(ISNUMBER(F133)),C133&lt;0,D133&lt;0,E133&lt;0,F133&lt;0),"Allowances must be nonnegative numbers",IF(OR(G133&lt;0,H133&lt;0),"Opening smaller than frame plus allowances",IF(OR(LEN(I133&amp;"")=0,LEN(J133&amp;"")=0,LEN(K133&amp;"")=0,LEN(L133&amp;"")=0,LEN(M133&amp;"")=0),"Record detail and technical review",IF(J133&lt;&gt;"Reviewed","Hold for technical review",IF(OR(NOT(ISNUMBER(L133)),L133&lt;=0),"Enter valid review date","Geometry review recorded")))))))))))</x:f>
      </x:c>
      <x:c r="O133" s="25" t="str">
        <x:f>IF(A133="","",IF(COUNTIFS('Dimension Review'!$A$8:$A$107,A133)=1,INDEX('Dimension Review'!$G$8:$G$107,MATCH(A133,'Dimension Review'!$A$8:$A$107,0)),""))</x:f>
      </x:c>
    </x:row>
    <x:row r="134" ht="28" customHeight="1">
      <x:c r="A134" s="23"/>
      <x:c r="B134" s="23"/>
      <x:c r="C134" s="27"/>
      <x:c r="D134" s="27"/>
      <x:c r="E134" s="27"/>
      <x:c r="F134" s="27"/>
      <x:c r="G134" s="28" t="str">
        <x:f>IF(A134="","",IF(IF(COUNTIFS('Dimension Review'!$A$8:$A$107,A134)&lt;&gt;1,FALSE,AND(INDEX('Dimension Review'!$I$8:$I$107,MATCH(A134,'Dimension Review'!$A$8:$A$107,0))="Linked",INDEX('Dimension Review'!$B$8:$B$107,MATCH(A134,'Dimension Review'!$A$8:$A$107,0))=B134,NOT(OR(LEN(C134&amp;"")=0,LEN(D134&amp;"")=0,LEN(E134&amp;"")=0,LEN(F134&amp;"")=0)),NOT(OR(NOT(ISNUMBER(C134)),NOT(ISNUMBER(D134)),NOT(ISNUMBER(E134)),NOT(ISNUMBER(F134)),C134&lt;0,D134&lt;0,E134&lt;0,F134&lt;0)))),INDEX('Dimension Review'!$C$8:$C$107,MATCH(A134,'Dimension Review'!$A$8:$A$107,0))-INDEX('Dimension Review'!$E$8:$E$107,MATCH(A134,'Dimension Review'!$A$8:$A$107,0))-C134-D134,""))</x:f>
      </x:c>
      <x:c r="H134" s="28" t="str">
        <x:f>IF(A134="","",IF(IF(COUNTIFS('Dimension Review'!$A$8:$A$107,A134)&lt;&gt;1,FALSE,AND(INDEX('Dimension Review'!$I$8:$I$107,MATCH(A134,'Dimension Review'!$A$8:$A$107,0))="Linked",INDEX('Dimension Review'!$B$8:$B$107,MATCH(A134,'Dimension Review'!$A$8:$A$107,0))=B134,NOT(OR(LEN(C134&amp;"")=0,LEN(D134&amp;"")=0,LEN(E134&amp;"")=0,LEN(F134&amp;"")=0)),NOT(OR(NOT(ISNUMBER(C134)),NOT(ISNUMBER(D134)),NOT(ISNUMBER(E134)),NOT(ISNUMBER(F134)),C134&lt;0,D134&lt;0,E134&lt;0,F134&lt;0)))),INDEX('Dimension Review'!$D$8:$D$107,MATCH(A134,'Dimension Review'!$A$8:$A$107,0))-INDEX('Dimension Review'!$F$8:$F$107,MATCH(A134,'Dimension Review'!$A$8:$A$107,0))-E134-F134,""))</x:f>
      </x:c>
      <x:c r="I134" s="23"/>
      <x:c r="J134" s="22"/>
      <x:c r="K134" s="23"/>
      <x:c r="L134" s="26"/>
      <x:c r="M134" s="23"/>
      <x:c r="N134" s="25" t="str">
        <x:f>IF(LEN(A134&amp;"")=0,IF(COUNTA(A134,B134,C134,D134,E134,F134,I134,J134,K134,L134,M134)=0,"","Enter Opening ID"),IF(COUNTIFS('Dimension Review'!$A$118:$A$217,A134)&lt;&gt;1,"Duplicate allowance record",IF(COUNTIFS('Dimension Review'!$A$8:$A$107,A134)&lt;&gt;1,"Missing or duplicate dimensions",IF(INDEX('Dimension Review'!$I$8:$I$107,MATCH(A134,'Dimension Review'!$A$8:$A$107,0))&lt;&gt;"Linked","Dimensions incomplete or stale",IF(INDEX('Dimension Review'!$B$8:$B$107,MATCH(A134,'Dimension Review'!$A$8:$A$107,0))&lt;&gt;B134,"Revision mismatch",IF(OR(LEN(C134&amp;"")=0,LEN(D134&amp;"")=0,LEN(E134&amp;"")=0,LEN(F134&amp;"")=0),"Enter all four allowances",IF(OR(NOT(ISNUMBER(C134)),NOT(ISNUMBER(D134)),NOT(ISNUMBER(E134)),NOT(ISNUMBER(F134)),C134&lt;0,D134&lt;0,E134&lt;0,F134&lt;0),"Allowances must be nonnegative numbers",IF(OR(G134&lt;0,H134&lt;0),"Opening smaller than frame plus allowances",IF(OR(LEN(I134&amp;"")=0,LEN(J134&amp;"")=0,LEN(K134&amp;"")=0,LEN(L134&amp;"")=0,LEN(M134&amp;"")=0),"Record detail and technical review",IF(J134&lt;&gt;"Reviewed","Hold for technical review",IF(OR(NOT(ISNUMBER(L134)),L134&lt;=0),"Enter valid review date","Geometry review recorded")))))))))))</x:f>
      </x:c>
      <x:c r="O134" s="25" t="str">
        <x:f>IF(A134="","",IF(COUNTIFS('Dimension Review'!$A$8:$A$107,A134)=1,INDEX('Dimension Review'!$G$8:$G$107,MATCH(A134,'Dimension Review'!$A$8:$A$107,0)),""))</x:f>
      </x:c>
    </x:row>
    <x:row r="135" ht="28" customHeight="1">
      <x:c r="A135" s="23"/>
      <x:c r="B135" s="23"/>
      <x:c r="C135" s="27"/>
      <x:c r="D135" s="27"/>
      <x:c r="E135" s="27"/>
      <x:c r="F135" s="27"/>
      <x:c r="G135" s="28" t="str">
        <x:f>IF(A135="","",IF(IF(COUNTIFS('Dimension Review'!$A$8:$A$107,A135)&lt;&gt;1,FALSE,AND(INDEX('Dimension Review'!$I$8:$I$107,MATCH(A135,'Dimension Review'!$A$8:$A$107,0))="Linked",INDEX('Dimension Review'!$B$8:$B$107,MATCH(A135,'Dimension Review'!$A$8:$A$107,0))=B135,NOT(OR(LEN(C135&amp;"")=0,LEN(D135&amp;"")=0,LEN(E135&amp;"")=0,LEN(F135&amp;"")=0)),NOT(OR(NOT(ISNUMBER(C135)),NOT(ISNUMBER(D135)),NOT(ISNUMBER(E135)),NOT(ISNUMBER(F135)),C135&lt;0,D135&lt;0,E135&lt;0,F135&lt;0)))),INDEX('Dimension Review'!$C$8:$C$107,MATCH(A135,'Dimension Review'!$A$8:$A$107,0))-INDEX('Dimension Review'!$E$8:$E$107,MATCH(A135,'Dimension Review'!$A$8:$A$107,0))-C135-D135,""))</x:f>
      </x:c>
      <x:c r="H135" s="28" t="str">
        <x:f>IF(A135="","",IF(IF(COUNTIFS('Dimension Review'!$A$8:$A$107,A135)&lt;&gt;1,FALSE,AND(INDEX('Dimension Review'!$I$8:$I$107,MATCH(A135,'Dimension Review'!$A$8:$A$107,0))="Linked",INDEX('Dimension Review'!$B$8:$B$107,MATCH(A135,'Dimension Review'!$A$8:$A$107,0))=B135,NOT(OR(LEN(C135&amp;"")=0,LEN(D135&amp;"")=0,LEN(E135&amp;"")=0,LEN(F135&amp;"")=0)),NOT(OR(NOT(ISNUMBER(C135)),NOT(ISNUMBER(D135)),NOT(ISNUMBER(E135)),NOT(ISNUMBER(F135)),C135&lt;0,D135&lt;0,E135&lt;0,F135&lt;0)))),INDEX('Dimension Review'!$D$8:$D$107,MATCH(A135,'Dimension Review'!$A$8:$A$107,0))-INDEX('Dimension Review'!$F$8:$F$107,MATCH(A135,'Dimension Review'!$A$8:$A$107,0))-E135-F135,""))</x:f>
      </x:c>
      <x:c r="I135" s="23"/>
      <x:c r="J135" s="22"/>
      <x:c r="K135" s="23"/>
      <x:c r="L135" s="26"/>
      <x:c r="M135" s="23"/>
      <x:c r="N135" s="25" t="str">
        <x:f>IF(LEN(A135&amp;"")=0,IF(COUNTA(A135,B135,C135,D135,E135,F135,I135,J135,K135,L135,M135)=0,"","Enter Opening ID"),IF(COUNTIFS('Dimension Review'!$A$118:$A$217,A135)&lt;&gt;1,"Duplicate allowance record",IF(COUNTIFS('Dimension Review'!$A$8:$A$107,A135)&lt;&gt;1,"Missing or duplicate dimensions",IF(INDEX('Dimension Review'!$I$8:$I$107,MATCH(A135,'Dimension Review'!$A$8:$A$107,0))&lt;&gt;"Linked","Dimensions incomplete or stale",IF(INDEX('Dimension Review'!$B$8:$B$107,MATCH(A135,'Dimension Review'!$A$8:$A$107,0))&lt;&gt;B135,"Revision mismatch",IF(OR(LEN(C135&amp;"")=0,LEN(D135&amp;"")=0,LEN(E135&amp;"")=0,LEN(F135&amp;"")=0),"Enter all four allowances",IF(OR(NOT(ISNUMBER(C135)),NOT(ISNUMBER(D135)),NOT(ISNUMBER(E135)),NOT(ISNUMBER(F135)),C135&lt;0,D135&lt;0,E135&lt;0,F135&lt;0),"Allowances must be nonnegative numbers",IF(OR(G135&lt;0,H135&lt;0),"Opening smaller than frame plus allowances",IF(OR(LEN(I135&amp;"")=0,LEN(J135&amp;"")=0,LEN(K135&amp;"")=0,LEN(L135&amp;"")=0,LEN(M135&amp;"")=0),"Record detail and technical review",IF(J135&lt;&gt;"Reviewed","Hold for technical review",IF(OR(NOT(ISNUMBER(L135)),L135&lt;=0),"Enter valid review date","Geometry review recorded")))))))))))</x:f>
      </x:c>
      <x:c r="O135" s="25" t="str">
        <x:f>IF(A135="","",IF(COUNTIFS('Dimension Review'!$A$8:$A$107,A135)=1,INDEX('Dimension Review'!$G$8:$G$107,MATCH(A135,'Dimension Review'!$A$8:$A$107,0)),""))</x:f>
      </x:c>
    </x:row>
    <x:row r="136" ht="28" customHeight="1">
      <x:c r="A136" s="23"/>
      <x:c r="B136" s="23"/>
      <x:c r="C136" s="27"/>
      <x:c r="D136" s="27"/>
      <x:c r="E136" s="27"/>
      <x:c r="F136" s="27"/>
      <x:c r="G136" s="28" t="str">
        <x:f>IF(A136="","",IF(IF(COUNTIFS('Dimension Review'!$A$8:$A$107,A136)&lt;&gt;1,FALSE,AND(INDEX('Dimension Review'!$I$8:$I$107,MATCH(A136,'Dimension Review'!$A$8:$A$107,0))="Linked",INDEX('Dimension Review'!$B$8:$B$107,MATCH(A136,'Dimension Review'!$A$8:$A$107,0))=B136,NOT(OR(LEN(C136&amp;"")=0,LEN(D136&amp;"")=0,LEN(E136&amp;"")=0,LEN(F136&amp;"")=0)),NOT(OR(NOT(ISNUMBER(C136)),NOT(ISNUMBER(D136)),NOT(ISNUMBER(E136)),NOT(ISNUMBER(F136)),C136&lt;0,D136&lt;0,E136&lt;0,F136&lt;0)))),INDEX('Dimension Review'!$C$8:$C$107,MATCH(A136,'Dimension Review'!$A$8:$A$107,0))-INDEX('Dimension Review'!$E$8:$E$107,MATCH(A136,'Dimension Review'!$A$8:$A$107,0))-C136-D136,""))</x:f>
      </x:c>
      <x:c r="H136" s="28" t="str">
        <x:f>IF(A136="","",IF(IF(COUNTIFS('Dimension Review'!$A$8:$A$107,A136)&lt;&gt;1,FALSE,AND(INDEX('Dimension Review'!$I$8:$I$107,MATCH(A136,'Dimension Review'!$A$8:$A$107,0))="Linked",INDEX('Dimension Review'!$B$8:$B$107,MATCH(A136,'Dimension Review'!$A$8:$A$107,0))=B136,NOT(OR(LEN(C136&amp;"")=0,LEN(D136&amp;"")=0,LEN(E136&amp;"")=0,LEN(F136&amp;"")=0)),NOT(OR(NOT(ISNUMBER(C136)),NOT(ISNUMBER(D136)),NOT(ISNUMBER(E136)),NOT(ISNUMBER(F136)),C136&lt;0,D136&lt;0,E136&lt;0,F136&lt;0)))),INDEX('Dimension Review'!$D$8:$D$107,MATCH(A136,'Dimension Review'!$A$8:$A$107,0))-INDEX('Dimension Review'!$F$8:$F$107,MATCH(A136,'Dimension Review'!$A$8:$A$107,0))-E136-F136,""))</x:f>
      </x:c>
      <x:c r="I136" s="23"/>
      <x:c r="J136" s="22"/>
      <x:c r="K136" s="23"/>
      <x:c r="L136" s="26"/>
      <x:c r="M136" s="23"/>
      <x:c r="N136" s="25" t="str">
        <x:f>IF(LEN(A136&amp;"")=0,IF(COUNTA(A136,B136,C136,D136,E136,F136,I136,J136,K136,L136,M136)=0,"","Enter Opening ID"),IF(COUNTIFS('Dimension Review'!$A$118:$A$217,A136)&lt;&gt;1,"Duplicate allowance record",IF(COUNTIFS('Dimension Review'!$A$8:$A$107,A136)&lt;&gt;1,"Missing or duplicate dimensions",IF(INDEX('Dimension Review'!$I$8:$I$107,MATCH(A136,'Dimension Review'!$A$8:$A$107,0))&lt;&gt;"Linked","Dimensions incomplete or stale",IF(INDEX('Dimension Review'!$B$8:$B$107,MATCH(A136,'Dimension Review'!$A$8:$A$107,0))&lt;&gt;B136,"Revision mismatch",IF(OR(LEN(C136&amp;"")=0,LEN(D136&amp;"")=0,LEN(E136&amp;"")=0,LEN(F136&amp;"")=0),"Enter all four allowances",IF(OR(NOT(ISNUMBER(C136)),NOT(ISNUMBER(D136)),NOT(ISNUMBER(E136)),NOT(ISNUMBER(F136)),C136&lt;0,D136&lt;0,E136&lt;0,F136&lt;0),"Allowances must be nonnegative numbers",IF(OR(G136&lt;0,H136&lt;0),"Opening smaller than frame plus allowances",IF(OR(LEN(I136&amp;"")=0,LEN(J136&amp;"")=0,LEN(K136&amp;"")=0,LEN(L136&amp;"")=0,LEN(M136&amp;"")=0),"Record detail and technical review",IF(J136&lt;&gt;"Reviewed","Hold for technical review",IF(OR(NOT(ISNUMBER(L136)),L136&lt;=0),"Enter valid review date","Geometry review recorded")))))))))))</x:f>
      </x:c>
      <x:c r="O136" s="25" t="str">
        <x:f>IF(A136="","",IF(COUNTIFS('Dimension Review'!$A$8:$A$107,A136)=1,INDEX('Dimension Review'!$G$8:$G$107,MATCH(A136,'Dimension Review'!$A$8:$A$107,0)),""))</x:f>
      </x:c>
    </x:row>
    <x:row r="137" ht="28" customHeight="1">
      <x:c r="A137" s="23"/>
      <x:c r="B137" s="23"/>
      <x:c r="C137" s="27"/>
      <x:c r="D137" s="27"/>
      <x:c r="E137" s="27"/>
      <x:c r="F137" s="27"/>
      <x:c r="G137" s="28" t="str">
        <x:f>IF(A137="","",IF(IF(COUNTIFS('Dimension Review'!$A$8:$A$107,A137)&lt;&gt;1,FALSE,AND(INDEX('Dimension Review'!$I$8:$I$107,MATCH(A137,'Dimension Review'!$A$8:$A$107,0))="Linked",INDEX('Dimension Review'!$B$8:$B$107,MATCH(A137,'Dimension Review'!$A$8:$A$107,0))=B137,NOT(OR(LEN(C137&amp;"")=0,LEN(D137&amp;"")=0,LEN(E137&amp;"")=0,LEN(F137&amp;"")=0)),NOT(OR(NOT(ISNUMBER(C137)),NOT(ISNUMBER(D137)),NOT(ISNUMBER(E137)),NOT(ISNUMBER(F137)),C137&lt;0,D137&lt;0,E137&lt;0,F137&lt;0)))),INDEX('Dimension Review'!$C$8:$C$107,MATCH(A137,'Dimension Review'!$A$8:$A$107,0))-INDEX('Dimension Review'!$E$8:$E$107,MATCH(A137,'Dimension Review'!$A$8:$A$107,0))-C137-D137,""))</x:f>
      </x:c>
      <x:c r="H137" s="28" t="str">
        <x:f>IF(A137="","",IF(IF(COUNTIFS('Dimension Review'!$A$8:$A$107,A137)&lt;&gt;1,FALSE,AND(INDEX('Dimension Review'!$I$8:$I$107,MATCH(A137,'Dimension Review'!$A$8:$A$107,0))="Linked",INDEX('Dimension Review'!$B$8:$B$107,MATCH(A137,'Dimension Review'!$A$8:$A$107,0))=B137,NOT(OR(LEN(C137&amp;"")=0,LEN(D137&amp;"")=0,LEN(E137&amp;"")=0,LEN(F137&amp;"")=0)),NOT(OR(NOT(ISNUMBER(C137)),NOT(ISNUMBER(D137)),NOT(ISNUMBER(E137)),NOT(ISNUMBER(F137)),C137&lt;0,D137&lt;0,E137&lt;0,F137&lt;0)))),INDEX('Dimension Review'!$D$8:$D$107,MATCH(A137,'Dimension Review'!$A$8:$A$107,0))-INDEX('Dimension Review'!$F$8:$F$107,MATCH(A137,'Dimension Review'!$A$8:$A$107,0))-E137-F137,""))</x:f>
      </x:c>
      <x:c r="I137" s="23"/>
      <x:c r="J137" s="22"/>
      <x:c r="K137" s="23"/>
      <x:c r="L137" s="26"/>
      <x:c r="M137" s="23"/>
      <x:c r="N137" s="25" t="str">
        <x:f>IF(LEN(A137&amp;"")=0,IF(COUNTA(A137,B137,C137,D137,E137,F137,I137,J137,K137,L137,M137)=0,"","Enter Opening ID"),IF(COUNTIFS('Dimension Review'!$A$118:$A$217,A137)&lt;&gt;1,"Duplicate allowance record",IF(COUNTIFS('Dimension Review'!$A$8:$A$107,A137)&lt;&gt;1,"Missing or duplicate dimensions",IF(INDEX('Dimension Review'!$I$8:$I$107,MATCH(A137,'Dimension Review'!$A$8:$A$107,0))&lt;&gt;"Linked","Dimensions incomplete or stale",IF(INDEX('Dimension Review'!$B$8:$B$107,MATCH(A137,'Dimension Review'!$A$8:$A$107,0))&lt;&gt;B137,"Revision mismatch",IF(OR(LEN(C137&amp;"")=0,LEN(D137&amp;"")=0,LEN(E137&amp;"")=0,LEN(F137&amp;"")=0),"Enter all four allowances",IF(OR(NOT(ISNUMBER(C137)),NOT(ISNUMBER(D137)),NOT(ISNUMBER(E137)),NOT(ISNUMBER(F137)),C137&lt;0,D137&lt;0,E137&lt;0,F137&lt;0),"Allowances must be nonnegative numbers",IF(OR(G137&lt;0,H137&lt;0),"Opening smaller than frame plus allowances",IF(OR(LEN(I137&amp;"")=0,LEN(J137&amp;"")=0,LEN(K137&amp;"")=0,LEN(L137&amp;"")=0,LEN(M137&amp;"")=0),"Record detail and technical review",IF(J137&lt;&gt;"Reviewed","Hold for technical review",IF(OR(NOT(ISNUMBER(L137)),L137&lt;=0),"Enter valid review date","Geometry review recorded")))))))))))</x:f>
      </x:c>
      <x:c r="O137" s="25" t="str">
        <x:f>IF(A137="","",IF(COUNTIFS('Dimension Review'!$A$8:$A$107,A137)=1,INDEX('Dimension Review'!$G$8:$G$107,MATCH(A137,'Dimension Review'!$A$8:$A$107,0)),""))</x:f>
      </x:c>
    </x:row>
    <x:row r="138" ht="28" customHeight="1">
      <x:c r="A138" s="23"/>
      <x:c r="B138" s="23"/>
      <x:c r="C138" s="27"/>
      <x:c r="D138" s="27"/>
      <x:c r="E138" s="27"/>
      <x:c r="F138" s="27"/>
      <x:c r="G138" s="28" t="str">
        <x:f>IF(A138="","",IF(IF(COUNTIFS('Dimension Review'!$A$8:$A$107,A138)&lt;&gt;1,FALSE,AND(INDEX('Dimension Review'!$I$8:$I$107,MATCH(A138,'Dimension Review'!$A$8:$A$107,0))="Linked",INDEX('Dimension Review'!$B$8:$B$107,MATCH(A138,'Dimension Review'!$A$8:$A$107,0))=B138,NOT(OR(LEN(C138&amp;"")=0,LEN(D138&amp;"")=0,LEN(E138&amp;"")=0,LEN(F138&amp;"")=0)),NOT(OR(NOT(ISNUMBER(C138)),NOT(ISNUMBER(D138)),NOT(ISNUMBER(E138)),NOT(ISNUMBER(F138)),C138&lt;0,D138&lt;0,E138&lt;0,F138&lt;0)))),INDEX('Dimension Review'!$C$8:$C$107,MATCH(A138,'Dimension Review'!$A$8:$A$107,0))-INDEX('Dimension Review'!$E$8:$E$107,MATCH(A138,'Dimension Review'!$A$8:$A$107,0))-C138-D138,""))</x:f>
      </x:c>
      <x:c r="H138" s="28" t="str">
        <x:f>IF(A138="","",IF(IF(COUNTIFS('Dimension Review'!$A$8:$A$107,A138)&lt;&gt;1,FALSE,AND(INDEX('Dimension Review'!$I$8:$I$107,MATCH(A138,'Dimension Review'!$A$8:$A$107,0))="Linked",INDEX('Dimension Review'!$B$8:$B$107,MATCH(A138,'Dimension Review'!$A$8:$A$107,0))=B138,NOT(OR(LEN(C138&amp;"")=0,LEN(D138&amp;"")=0,LEN(E138&amp;"")=0,LEN(F138&amp;"")=0)),NOT(OR(NOT(ISNUMBER(C138)),NOT(ISNUMBER(D138)),NOT(ISNUMBER(E138)),NOT(ISNUMBER(F138)),C138&lt;0,D138&lt;0,E138&lt;0,F138&lt;0)))),INDEX('Dimension Review'!$D$8:$D$107,MATCH(A138,'Dimension Review'!$A$8:$A$107,0))-INDEX('Dimension Review'!$F$8:$F$107,MATCH(A138,'Dimension Review'!$A$8:$A$107,0))-E138-F138,""))</x:f>
      </x:c>
      <x:c r="I138" s="23"/>
      <x:c r="J138" s="22"/>
      <x:c r="K138" s="23"/>
      <x:c r="L138" s="26"/>
      <x:c r="M138" s="23"/>
      <x:c r="N138" s="25" t="str">
        <x:f>IF(LEN(A138&amp;"")=0,IF(COUNTA(A138,B138,C138,D138,E138,F138,I138,J138,K138,L138,M138)=0,"","Enter Opening ID"),IF(COUNTIFS('Dimension Review'!$A$118:$A$217,A138)&lt;&gt;1,"Duplicate allowance record",IF(COUNTIFS('Dimension Review'!$A$8:$A$107,A138)&lt;&gt;1,"Missing or duplicate dimensions",IF(INDEX('Dimension Review'!$I$8:$I$107,MATCH(A138,'Dimension Review'!$A$8:$A$107,0))&lt;&gt;"Linked","Dimensions incomplete or stale",IF(INDEX('Dimension Review'!$B$8:$B$107,MATCH(A138,'Dimension Review'!$A$8:$A$107,0))&lt;&gt;B138,"Revision mismatch",IF(OR(LEN(C138&amp;"")=0,LEN(D138&amp;"")=0,LEN(E138&amp;"")=0,LEN(F138&amp;"")=0),"Enter all four allowances",IF(OR(NOT(ISNUMBER(C138)),NOT(ISNUMBER(D138)),NOT(ISNUMBER(E138)),NOT(ISNUMBER(F138)),C138&lt;0,D138&lt;0,E138&lt;0,F138&lt;0),"Allowances must be nonnegative numbers",IF(OR(G138&lt;0,H138&lt;0),"Opening smaller than frame plus allowances",IF(OR(LEN(I138&amp;"")=0,LEN(J138&amp;"")=0,LEN(K138&amp;"")=0,LEN(L138&amp;"")=0,LEN(M138&amp;"")=0),"Record detail and technical review",IF(J138&lt;&gt;"Reviewed","Hold for technical review",IF(OR(NOT(ISNUMBER(L138)),L138&lt;=0),"Enter valid review date","Geometry review recorded")))))))))))</x:f>
      </x:c>
      <x:c r="O138" s="25" t="str">
        <x:f>IF(A138="","",IF(COUNTIFS('Dimension Review'!$A$8:$A$107,A138)=1,INDEX('Dimension Review'!$G$8:$G$107,MATCH(A138,'Dimension Review'!$A$8:$A$107,0)),""))</x:f>
      </x:c>
    </x:row>
    <x:row r="139" ht="28" customHeight="1">
      <x:c r="A139" s="23"/>
      <x:c r="B139" s="23"/>
      <x:c r="C139" s="27"/>
      <x:c r="D139" s="27"/>
      <x:c r="E139" s="27"/>
      <x:c r="F139" s="27"/>
      <x:c r="G139" s="28" t="str">
        <x:f>IF(A139="","",IF(IF(COUNTIFS('Dimension Review'!$A$8:$A$107,A139)&lt;&gt;1,FALSE,AND(INDEX('Dimension Review'!$I$8:$I$107,MATCH(A139,'Dimension Review'!$A$8:$A$107,0))="Linked",INDEX('Dimension Review'!$B$8:$B$107,MATCH(A139,'Dimension Review'!$A$8:$A$107,0))=B139,NOT(OR(LEN(C139&amp;"")=0,LEN(D139&amp;"")=0,LEN(E139&amp;"")=0,LEN(F139&amp;"")=0)),NOT(OR(NOT(ISNUMBER(C139)),NOT(ISNUMBER(D139)),NOT(ISNUMBER(E139)),NOT(ISNUMBER(F139)),C139&lt;0,D139&lt;0,E139&lt;0,F139&lt;0)))),INDEX('Dimension Review'!$C$8:$C$107,MATCH(A139,'Dimension Review'!$A$8:$A$107,0))-INDEX('Dimension Review'!$E$8:$E$107,MATCH(A139,'Dimension Review'!$A$8:$A$107,0))-C139-D139,""))</x:f>
      </x:c>
      <x:c r="H139" s="28" t="str">
        <x:f>IF(A139="","",IF(IF(COUNTIFS('Dimension Review'!$A$8:$A$107,A139)&lt;&gt;1,FALSE,AND(INDEX('Dimension Review'!$I$8:$I$107,MATCH(A139,'Dimension Review'!$A$8:$A$107,0))="Linked",INDEX('Dimension Review'!$B$8:$B$107,MATCH(A139,'Dimension Review'!$A$8:$A$107,0))=B139,NOT(OR(LEN(C139&amp;"")=0,LEN(D139&amp;"")=0,LEN(E139&amp;"")=0,LEN(F139&amp;"")=0)),NOT(OR(NOT(ISNUMBER(C139)),NOT(ISNUMBER(D139)),NOT(ISNUMBER(E139)),NOT(ISNUMBER(F139)),C139&lt;0,D139&lt;0,E139&lt;0,F139&lt;0)))),INDEX('Dimension Review'!$D$8:$D$107,MATCH(A139,'Dimension Review'!$A$8:$A$107,0))-INDEX('Dimension Review'!$F$8:$F$107,MATCH(A139,'Dimension Review'!$A$8:$A$107,0))-E139-F139,""))</x:f>
      </x:c>
      <x:c r="I139" s="23"/>
      <x:c r="J139" s="22"/>
      <x:c r="K139" s="23"/>
      <x:c r="L139" s="26"/>
      <x:c r="M139" s="23"/>
      <x:c r="N139" s="25" t="str">
        <x:f>IF(LEN(A139&amp;"")=0,IF(COUNTA(A139,B139,C139,D139,E139,F139,I139,J139,K139,L139,M139)=0,"","Enter Opening ID"),IF(COUNTIFS('Dimension Review'!$A$118:$A$217,A139)&lt;&gt;1,"Duplicate allowance record",IF(COUNTIFS('Dimension Review'!$A$8:$A$107,A139)&lt;&gt;1,"Missing or duplicate dimensions",IF(INDEX('Dimension Review'!$I$8:$I$107,MATCH(A139,'Dimension Review'!$A$8:$A$107,0))&lt;&gt;"Linked","Dimensions incomplete or stale",IF(INDEX('Dimension Review'!$B$8:$B$107,MATCH(A139,'Dimension Review'!$A$8:$A$107,0))&lt;&gt;B139,"Revision mismatch",IF(OR(LEN(C139&amp;"")=0,LEN(D139&amp;"")=0,LEN(E139&amp;"")=0,LEN(F139&amp;"")=0),"Enter all four allowances",IF(OR(NOT(ISNUMBER(C139)),NOT(ISNUMBER(D139)),NOT(ISNUMBER(E139)),NOT(ISNUMBER(F139)),C139&lt;0,D139&lt;0,E139&lt;0,F139&lt;0),"Allowances must be nonnegative numbers",IF(OR(G139&lt;0,H139&lt;0),"Opening smaller than frame plus allowances",IF(OR(LEN(I139&amp;"")=0,LEN(J139&amp;"")=0,LEN(K139&amp;"")=0,LEN(L139&amp;"")=0,LEN(M139&amp;"")=0),"Record detail and technical review",IF(J139&lt;&gt;"Reviewed","Hold for technical review",IF(OR(NOT(ISNUMBER(L139)),L139&lt;=0),"Enter valid review date","Geometry review recorded")))))))))))</x:f>
      </x:c>
      <x:c r="O139" s="25" t="str">
        <x:f>IF(A139="","",IF(COUNTIFS('Dimension Review'!$A$8:$A$107,A139)=1,INDEX('Dimension Review'!$G$8:$G$107,MATCH(A139,'Dimension Review'!$A$8:$A$107,0)),""))</x:f>
      </x:c>
    </x:row>
    <x:row r="140" ht="28" customHeight="1">
      <x:c r="A140" s="23"/>
      <x:c r="B140" s="23"/>
      <x:c r="C140" s="27"/>
      <x:c r="D140" s="27"/>
      <x:c r="E140" s="27"/>
      <x:c r="F140" s="27"/>
      <x:c r="G140" s="28" t="str">
        <x:f>IF(A140="","",IF(IF(COUNTIFS('Dimension Review'!$A$8:$A$107,A140)&lt;&gt;1,FALSE,AND(INDEX('Dimension Review'!$I$8:$I$107,MATCH(A140,'Dimension Review'!$A$8:$A$107,0))="Linked",INDEX('Dimension Review'!$B$8:$B$107,MATCH(A140,'Dimension Review'!$A$8:$A$107,0))=B140,NOT(OR(LEN(C140&amp;"")=0,LEN(D140&amp;"")=0,LEN(E140&amp;"")=0,LEN(F140&amp;"")=0)),NOT(OR(NOT(ISNUMBER(C140)),NOT(ISNUMBER(D140)),NOT(ISNUMBER(E140)),NOT(ISNUMBER(F140)),C140&lt;0,D140&lt;0,E140&lt;0,F140&lt;0)))),INDEX('Dimension Review'!$C$8:$C$107,MATCH(A140,'Dimension Review'!$A$8:$A$107,0))-INDEX('Dimension Review'!$E$8:$E$107,MATCH(A140,'Dimension Review'!$A$8:$A$107,0))-C140-D140,""))</x:f>
      </x:c>
      <x:c r="H140" s="28" t="str">
        <x:f>IF(A140="","",IF(IF(COUNTIFS('Dimension Review'!$A$8:$A$107,A140)&lt;&gt;1,FALSE,AND(INDEX('Dimension Review'!$I$8:$I$107,MATCH(A140,'Dimension Review'!$A$8:$A$107,0))="Linked",INDEX('Dimension Review'!$B$8:$B$107,MATCH(A140,'Dimension Review'!$A$8:$A$107,0))=B140,NOT(OR(LEN(C140&amp;"")=0,LEN(D140&amp;"")=0,LEN(E140&amp;"")=0,LEN(F140&amp;"")=0)),NOT(OR(NOT(ISNUMBER(C140)),NOT(ISNUMBER(D140)),NOT(ISNUMBER(E140)),NOT(ISNUMBER(F140)),C140&lt;0,D140&lt;0,E140&lt;0,F140&lt;0)))),INDEX('Dimension Review'!$D$8:$D$107,MATCH(A140,'Dimension Review'!$A$8:$A$107,0))-INDEX('Dimension Review'!$F$8:$F$107,MATCH(A140,'Dimension Review'!$A$8:$A$107,0))-E140-F140,""))</x:f>
      </x:c>
      <x:c r="I140" s="23"/>
      <x:c r="J140" s="22"/>
      <x:c r="K140" s="23"/>
      <x:c r="L140" s="26"/>
      <x:c r="M140" s="23"/>
      <x:c r="N140" s="25" t="str">
        <x:f>IF(LEN(A140&amp;"")=0,IF(COUNTA(A140,B140,C140,D140,E140,F140,I140,J140,K140,L140,M140)=0,"","Enter Opening ID"),IF(COUNTIFS('Dimension Review'!$A$118:$A$217,A140)&lt;&gt;1,"Duplicate allowance record",IF(COUNTIFS('Dimension Review'!$A$8:$A$107,A140)&lt;&gt;1,"Missing or duplicate dimensions",IF(INDEX('Dimension Review'!$I$8:$I$107,MATCH(A140,'Dimension Review'!$A$8:$A$107,0))&lt;&gt;"Linked","Dimensions incomplete or stale",IF(INDEX('Dimension Review'!$B$8:$B$107,MATCH(A140,'Dimension Review'!$A$8:$A$107,0))&lt;&gt;B140,"Revision mismatch",IF(OR(LEN(C140&amp;"")=0,LEN(D140&amp;"")=0,LEN(E140&amp;"")=0,LEN(F140&amp;"")=0),"Enter all four allowances",IF(OR(NOT(ISNUMBER(C140)),NOT(ISNUMBER(D140)),NOT(ISNUMBER(E140)),NOT(ISNUMBER(F140)),C140&lt;0,D140&lt;0,E140&lt;0,F140&lt;0),"Allowances must be nonnegative numbers",IF(OR(G140&lt;0,H140&lt;0),"Opening smaller than frame plus allowances",IF(OR(LEN(I140&amp;"")=0,LEN(J140&amp;"")=0,LEN(K140&amp;"")=0,LEN(L140&amp;"")=0,LEN(M140&amp;"")=0),"Record detail and technical review",IF(J140&lt;&gt;"Reviewed","Hold for technical review",IF(OR(NOT(ISNUMBER(L140)),L140&lt;=0),"Enter valid review date","Geometry review recorded")))))))))))</x:f>
      </x:c>
      <x:c r="O140" s="25" t="str">
        <x:f>IF(A140="","",IF(COUNTIFS('Dimension Review'!$A$8:$A$107,A140)=1,INDEX('Dimension Review'!$G$8:$G$107,MATCH(A140,'Dimension Review'!$A$8:$A$107,0)),""))</x:f>
      </x:c>
    </x:row>
    <x:row r="141" ht="28" customHeight="1">
      <x:c r="A141" s="23"/>
      <x:c r="B141" s="23"/>
      <x:c r="C141" s="27"/>
      <x:c r="D141" s="27"/>
      <x:c r="E141" s="27"/>
      <x:c r="F141" s="27"/>
      <x:c r="G141" s="28" t="str">
        <x:f>IF(A141="","",IF(IF(COUNTIFS('Dimension Review'!$A$8:$A$107,A141)&lt;&gt;1,FALSE,AND(INDEX('Dimension Review'!$I$8:$I$107,MATCH(A141,'Dimension Review'!$A$8:$A$107,0))="Linked",INDEX('Dimension Review'!$B$8:$B$107,MATCH(A141,'Dimension Review'!$A$8:$A$107,0))=B141,NOT(OR(LEN(C141&amp;"")=0,LEN(D141&amp;"")=0,LEN(E141&amp;"")=0,LEN(F141&amp;"")=0)),NOT(OR(NOT(ISNUMBER(C141)),NOT(ISNUMBER(D141)),NOT(ISNUMBER(E141)),NOT(ISNUMBER(F141)),C141&lt;0,D141&lt;0,E141&lt;0,F141&lt;0)))),INDEX('Dimension Review'!$C$8:$C$107,MATCH(A141,'Dimension Review'!$A$8:$A$107,0))-INDEX('Dimension Review'!$E$8:$E$107,MATCH(A141,'Dimension Review'!$A$8:$A$107,0))-C141-D141,""))</x:f>
      </x:c>
      <x:c r="H141" s="28" t="str">
        <x:f>IF(A141="","",IF(IF(COUNTIFS('Dimension Review'!$A$8:$A$107,A141)&lt;&gt;1,FALSE,AND(INDEX('Dimension Review'!$I$8:$I$107,MATCH(A141,'Dimension Review'!$A$8:$A$107,0))="Linked",INDEX('Dimension Review'!$B$8:$B$107,MATCH(A141,'Dimension Review'!$A$8:$A$107,0))=B141,NOT(OR(LEN(C141&amp;"")=0,LEN(D141&amp;"")=0,LEN(E141&amp;"")=0,LEN(F141&amp;"")=0)),NOT(OR(NOT(ISNUMBER(C141)),NOT(ISNUMBER(D141)),NOT(ISNUMBER(E141)),NOT(ISNUMBER(F141)),C141&lt;0,D141&lt;0,E141&lt;0,F141&lt;0)))),INDEX('Dimension Review'!$D$8:$D$107,MATCH(A141,'Dimension Review'!$A$8:$A$107,0))-INDEX('Dimension Review'!$F$8:$F$107,MATCH(A141,'Dimension Review'!$A$8:$A$107,0))-E141-F141,""))</x:f>
      </x:c>
      <x:c r="I141" s="23"/>
      <x:c r="J141" s="22"/>
      <x:c r="K141" s="23"/>
      <x:c r="L141" s="26"/>
      <x:c r="M141" s="23"/>
      <x:c r="N141" s="25" t="str">
        <x:f>IF(LEN(A141&amp;"")=0,IF(COUNTA(A141,B141,C141,D141,E141,F141,I141,J141,K141,L141,M141)=0,"","Enter Opening ID"),IF(COUNTIFS('Dimension Review'!$A$118:$A$217,A141)&lt;&gt;1,"Duplicate allowance record",IF(COUNTIFS('Dimension Review'!$A$8:$A$107,A141)&lt;&gt;1,"Missing or duplicate dimensions",IF(INDEX('Dimension Review'!$I$8:$I$107,MATCH(A141,'Dimension Review'!$A$8:$A$107,0))&lt;&gt;"Linked","Dimensions incomplete or stale",IF(INDEX('Dimension Review'!$B$8:$B$107,MATCH(A141,'Dimension Review'!$A$8:$A$107,0))&lt;&gt;B141,"Revision mismatch",IF(OR(LEN(C141&amp;"")=0,LEN(D141&amp;"")=0,LEN(E141&amp;"")=0,LEN(F141&amp;"")=0),"Enter all four allowances",IF(OR(NOT(ISNUMBER(C141)),NOT(ISNUMBER(D141)),NOT(ISNUMBER(E141)),NOT(ISNUMBER(F141)),C141&lt;0,D141&lt;0,E141&lt;0,F141&lt;0),"Allowances must be nonnegative numbers",IF(OR(G141&lt;0,H141&lt;0),"Opening smaller than frame plus allowances",IF(OR(LEN(I141&amp;"")=0,LEN(J141&amp;"")=0,LEN(K141&amp;"")=0,LEN(L141&amp;"")=0,LEN(M141&amp;"")=0),"Record detail and technical review",IF(J141&lt;&gt;"Reviewed","Hold for technical review",IF(OR(NOT(ISNUMBER(L141)),L141&lt;=0),"Enter valid review date","Geometry review recorded")))))))))))</x:f>
      </x:c>
      <x:c r="O141" s="25" t="str">
        <x:f>IF(A141="","",IF(COUNTIFS('Dimension Review'!$A$8:$A$107,A141)=1,INDEX('Dimension Review'!$G$8:$G$107,MATCH(A141,'Dimension Review'!$A$8:$A$107,0)),""))</x:f>
      </x:c>
    </x:row>
    <x:row r="142" ht="28" customHeight="1">
      <x:c r="A142" s="23"/>
      <x:c r="B142" s="23"/>
      <x:c r="C142" s="27"/>
      <x:c r="D142" s="27"/>
      <x:c r="E142" s="27"/>
      <x:c r="F142" s="27"/>
      <x:c r="G142" s="28" t="str">
        <x:f>IF(A142="","",IF(IF(COUNTIFS('Dimension Review'!$A$8:$A$107,A142)&lt;&gt;1,FALSE,AND(INDEX('Dimension Review'!$I$8:$I$107,MATCH(A142,'Dimension Review'!$A$8:$A$107,0))="Linked",INDEX('Dimension Review'!$B$8:$B$107,MATCH(A142,'Dimension Review'!$A$8:$A$107,0))=B142,NOT(OR(LEN(C142&amp;"")=0,LEN(D142&amp;"")=0,LEN(E142&amp;"")=0,LEN(F142&amp;"")=0)),NOT(OR(NOT(ISNUMBER(C142)),NOT(ISNUMBER(D142)),NOT(ISNUMBER(E142)),NOT(ISNUMBER(F142)),C142&lt;0,D142&lt;0,E142&lt;0,F142&lt;0)))),INDEX('Dimension Review'!$C$8:$C$107,MATCH(A142,'Dimension Review'!$A$8:$A$107,0))-INDEX('Dimension Review'!$E$8:$E$107,MATCH(A142,'Dimension Review'!$A$8:$A$107,0))-C142-D142,""))</x:f>
      </x:c>
      <x:c r="H142" s="28" t="str">
        <x:f>IF(A142="","",IF(IF(COUNTIFS('Dimension Review'!$A$8:$A$107,A142)&lt;&gt;1,FALSE,AND(INDEX('Dimension Review'!$I$8:$I$107,MATCH(A142,'Dimension Review'!$A$8:$A$107,0))="Linked",INDEX('Dimension Review'!$B$8:$B$107,MATCH(A142,'Dimension Review'!$A$8:$A$107,0))=B142,NOT(OR(LEN(C142&amp;"")=0,LEN(D142&amp;"")=0,LEN(E142&amp;"")=0,LEN(F142&amp;"")=0)),NOT(OR(NOT(ISNUMBER(C142)),NOT(ISNUMBER(D142)),NOT(ISNUMBER(E142)),NOT(ISNUMBER(F142)),C142&lt;0,D142&lt;0,E142&lt;0,F142&lt;0)))),INDEX('Dimension Review'!$D$8:$D$107,MATCH(A142,'Dimension Review'!$A$8:$A$107,0))-INDEX('Dimension Review'!$F$8:$F$107,MATCH(A142,'Dimension Review'!$A$8:$A$107,0))-E142-F142,""))</x:f>
      </x:c>
      <x:c r="I142" s="23"/>
      <x:c r="J142" s="22"/>
      <x:c r="K142" s="23"/>
      <x:c r="L142" s="26"/>
      <x:c r="M142" s="23"/>
      <x:c r="N142" s="25" t="str">
        <x:f>IF(LEN(A142&amp;"")=0,IF(COUNTA(A142,B142,C142,D142,E142,F142,I142,J142,K142,L142,M142)=0,"","Enter Opening ID"),IF(COUNTIFS('Dimension Review'!$A$118:$A$217,A142)&lt;&gt;1,"Duplicate allowance record",IF(COUNTIFS('Dimension Review'!$A$8:$A$107,A142)&lt;&gt;1,"Missing or duplicate dimensions",IF(INDEX('Dimension Review'!$I$8:$I$107,MATCH(A142,'Dimension Review'!$A$8:$A$107,0))&lt;&gt;"Linked","Dimensions incomplete or stale",IF(INDEX('Dimension Review'!$B$8:$B$107,MATCH(A142,'Dimension Review'!$A$8:$A$107,0))&lt;&gt;B142,"Revision mismatch",IF(OR(LEN(C142&amp;"")=0,LEN(D142&amp;"")=0,LEN(E142&amp;"")=0,LEN(F142&amp;"")=0),"Enter all four allowances",IF(OR(NOT(ISNUMBER(C142)),NOT(ISNUMBER(D142)),NOT(ISNUMBER(E142)),NOT(ISNUMBER(F142)),C142&lt;0,D142&lt;0,E142&lt;0,F142&lt;0),"Allowances must be nonnegative numbers",IF(OR(G142&lt;0,H142&lt;0),"Opening smaller than frame plus allowances",IF(OR(LEN(I142&amp;"")=0,LEN(J142&amp;"")=0,LEN(K142&amp;"")=0,LEN(L142&amp;"")=0,LEN(M142&amp;"")=0),"Record detail and technical review",IF(J142&lt;&gt;"Reviewed","Hold for technical review",IF(OR(NOT(ISNUMBER(L142)),L142&lt;=0),"Enter valid review date","Geometry review recorded")))))))))))</x:f>
      </x:c>
      <x:c r="O142" s="25" t="str">
        <x:f>IF(A142="","",IF(COUNTIFS('Dimension Review'!$A$8:$A$107,A142)=1,INDEX('Dimension Review'!$G$8:$G$107,MATCH(A142,'Dimension Review'!$A$8:$A$107,0)),""))</x:f>
      </x:c>
    </x:row>
    <x:row r="143" ht="28" customHeight="1">
      <x:c r="A143" s="23"/>
      <x:c r="B143" s="23"/>
      <x:c r="C143" s="27"/>
      <x:c r="D143" s="27"/>
      <x:c r="E143" s="27"/>
      <x:c r="F143" s="27"/>
      <x:c r="G143" s="28" t="str">
        <x:f>IF(A143="","",IF(IF(COUNTIFS('Dimension Review'!$A$8:$A$107,A143)&lt;&gt;1,FALSE,AND(INDEX('Dimension Review'!$I$8:$I$107,MATCH(A143,'Dimension Review'!$A$8:$A$107,0))="Linked",INDEX('Dimension Review'!$B$8:$B$107,MATCH(A143,'Dimension Review'!$A$8:$A$107,0))=B143,NOT(OR(LEN(C143&amp;"")=0,LEN(D143&amp;"")=0,LEN(E143&amp;"")=0,LEN(F143&amp;"")=0)),NOT(OR(NOT(ISNUMBER(C143)),NOT(ISNUMBER(D143)),NOT(ISNUMBER(E143)),NOT(ISNUMBER(F143)),C143&lt;0,D143&lt;0,E143&lt;0,F143&lt;0)))),INDEX('Dimension Review'!$C$8:$C$107,MATCH(A143,'Dimension Review'!$A$8:$A$107,0))-INDEX('Dimension Review'!$E$8:$E$107,MATCH(A143,'Dimension Review'!$A$8:$A$107,0))-C143-D143,""))</x:f>
      </x:c>
      <x:c r="H143" s="28" t="str">
        <x:f>IF(A143="","",IF(IF(COUNTIFS('Dimension Review'!$A$8:$A$107,A143)&lt;&gt;1,FALSE,AND(INDEX('Dimension Review'!$I$8:$I$107,MATCH(A143,'Dimension Review'!$A$8:$A$107,0))="Linked",INDEX('Dimension Review'!$B$8:$B$107,MATCH(A143,'Dimension Review'!$A$8:$A$107,0))=B143,NOT(OR(LEN(C143&amp;"")=0,LEN(D143&amp;"")=0,LEN(E143&amp;"")=0,LEN(F143&amp;"")=0)),NOT(OR(NOT(ISNUMBER(C143)),NOT(ISNUMBER(D143)),NOT(ISNUMBER(E143)),NOT(ISNUMBER(F143)),C143&lt;0,D143&lt;0,E143&lt;0,F143&lt;0)))),INDEX('Dimension Review'!$D$8:$D$107,MATCH(A143,'Dimension Review'!$A$8:$A$107,0))-INDEX('Dimension Review'!$F$8:$F$107,MATCH(A143,'Dimension Review'!$A$8:$A$107,0))-E143-F143,""))</x:f>
      </x:c>
      <x:c r="I143" s="23"/>
      <x:c r="J143" s="22"/>
      <x:c r="K143" s="23"/>
      <x:c r="L143" s="26"/>
      <x:c r="M143" s="23"/>
      <x:c r="N143" s="25" t="str">
        <x:f>IF(LEN(A143&amp;"")=0,IF(COUNTA(A143,B143,C143,D143,E143,F143,I143,J143,K143,L143,M143)=0,"","Enter Opening ID"),IF(COUNTIFS('Dimension Review'!$A$118:$A$217,A143)&lt;&gt;1,"Duplicate allowance record",IF(COUNTIFS('Dimension Review'!$A$8:$A$107,A143)&lt;&gt;1,"Missing or duplicate dimensions",IF(INDEX('Dimension Review'!$I$8:$I$107,MATCH(A143,'Dimension Review'!$A$8:$A$107,0))&lt;&gt;"Linked","Dimensions incomplete or stale",IF(INDEX('Dimension Review'!$B$8:$B$107,MATCH(A143,'Dimension Review'!$A$8:$A$107,0))&lt;&gt;B143,"Revision mismatch",IF(OR(LEN(C143&amp;"")=0,LEN(D143&amp;"")=0,LEN(E143&amp;"")=0,LEN(F143&amp;"")=0),"Enter all four allowances",IF(OR(NOT(ISNUMBER(C143)),NOT(ISNUMBER(D143)),NOT(ISNUMBER(E143)),NOT(ISNUMBER(F143)),C143&lt;0,D143&lt;0,E143&lt;0,F143&lt;0),"Allowances must be nonnegative numbers",IF(OR(G143&lt;0,H143&lt;0),"Opening smaller than frame plus allowances",IF(OR(LEN(I143&amp;"")=0,LEN(J143&amp;"")=0,LEN(K143&amp;"")=0,LEN(L143&amp;"")=0,LEN(M143&amp;"")=0),"Record detail and technical review",IF(J143&lt;&gt;"Reviewed","Hold for technical review",IF(OR(NOT(ISNUMBER(L143)),L143&lt;=0),"Enter valid review date","Geometry review recorded")))))))))))</x:f>
      </x:c>
      <x:c r="O143" s="25" t="str">
        <x:f>IF(A143="","",IF(COUNTIFS('Dimension Review'!$A$8:$A$107,A143)=1,INDEX('Dimension Review'!$G$8:$G$107,MATCH(A143,'Dimension Review'!$A$8:$A$107,0)),""))</x:f>
      </x:c>
    </x:row>
    <x:row r="144" ht="28" customHeight="1">
      <x:c r="A144" s="23"/>
      <x:c r="B144" s="23"/>
      <x:c r="C144" s="27"/>
      <x:c r="D144" s="27"/>
      <x:c r="E144" s="27"/>
      <x:c r="F144" s="27"/>
      <x:c r="G144" s="28" t="str">
        <x:f>IF(A144="","",IF(IF(COUNTIFS('Dimension Review'!$A$8:$A$107,A144)&lt;&gt;1,FALSE,AND(INDEX('Dimension Review'!$I$8:$I$107,MATCH(A144,'Dimension Review'!$A$8:$A$107,0))="Linked",INDEX('Dimension Review'!$B$8:$B$107,MATCH(A144,'Dimension Review'!$A$8:$A$107,0))=B144,NOT(OR(LEN(C144&amp;"")=0,LEN(D144&amp;"")=0,LEN(E144&amp;"")=0,LEN(F144&amp;"")=0)),NOT(OR(NOT(ISNUMBER(C144)),NOT(ISNUMBER(D144)),NOT(ISNUMBER(E144)),NOT(ISNUMBER(F144)),C144&lt;0,D144&lt;0,E144&lt;0,F144&lt;0)))),INDEX('Dimension Review'!$C$8:$C$107,MATCH(A144,'Dimension Review'!$A$8:$A$107,0))-INDEX('Dimension Review'!$E$8:$E$107,MATCH(A144,'Dimension Review'!$A$8:$A$107,0))-C144-D144,""))</x:f>
      </x:c>
      <x:c r="H144" s="28" t="str">
        <x:f>IF(A144="","",IF(IF(COUNTIFS('Dimension Review'!$A$8:$A$107,A144)&lt;&gt;1,FALSE,AND(INDEX('Dimension Review'!$I$8:$I$107,MATCH(A144,'Dimension Review'!$A$8:$A$107,0))="Linked",INDEX('Dimension Review'!$B$8:$B$107,MATCH(A144,'Dimension Review'!$A$8:$A$107,0))=B144,NOT(OR(LEN(C144&amp;"")=0,LEN(D144&amp;"")=0,LEN(E144&amp;"")=0,LEN(F144&amp;"")=0)),NOT(OR(NOT(ISNUMBER(C144)),NOT(ISNUMBER(D144)),NOT(ISNUMBER(E144)),NOT(ISNUMBER(F144)),C144&lt;0,D144&lt;0,E144&lt;0,F144&lt;0)))),INDEX('Dimension Review'!$D$8:$D$107,MATCH(A144,'Dimension Review'!$A$8:$A$107,0))-INDEX('Dimension Review'!$F$8:$F$107,MATCH(A144,'Dimension Review'!$A$8:$A$107,0))-E144-F144,""))</x:f>
      </x:c>
      <x:c r="I144" s="23"/>
      <x:c r="J144" s="22"/>
      <x:c r="K144" s="23"/>
      <x:c r="L144" s="26"/>
      <x:c r="M144" s="23"/>
      <x:c r="N144" s="25" t="str">
        <x:f>IF(LEN(A144&amp;"")=0,IF(COUNTA(A144,B144,C144,D144,E144,F144,I144,J144,K144,L144,M144)=0,"","Enter Opening ID"),IF(COUNTIFS('Dimension Review'!$A$118:$A$217,A144)&lt;&gt;1,"Duplicate allowance record",IF(COUNTIFS('Dimension Review'!$A$8:$A$107,A144)&lt;&gt;1,"Missing or duplicate dimensions",IF(INDEX('Dimension Review'!$I$8:$I$107,MATCH(A144,'Dimension Review'!$A$8:$A$107,0))&lt;&gt;"Linked","Dimensions incomplete or stale",IF(INDEX('Dimension Review'!$B$8:$B$107,MATCH(A144,'Dimension Review'!$A$8:$A$107,0))&lt;&gt;B144,"Revision mismatch",IF(OR(LEN(C144&amp;"")=0,LEN(D144&amp;"")=0,LEN(E144&amp;"")=0,LEN(F144&amp;"")=0),"Enter all four allowances",IF(OR(NOT(ISNUMBER(C144)),NOT(ISNUMBER(D144)),NOT(ISNUMBER(E144)),NOT(ISNUMBER(F144)),C144&lt;0,D144&lt;0,E144&lt;0,F144&lt;0),"Allowances must be nonnegative numbers",IF(OR(G144&lt;0,H144&lt;0),"Opening smaller than frame plus allowances",IF(OR(LEN(I144&amp;"")=0,LEN(J144&amp;"")=0,LEN(K144&amp;"")=0,LEN(L144&amp;"")=0,LEN(M144&amp;"")=0),"Record detail and technical review",IF(J144&lt;&gt;"Reviewed","Hold for technical review",IF(OR(NOT(ISNUMBER(L144)),L144&lt;=0),"Enter valid review date","Geometry review recorded")))))))))))</x:f>
      </x:c>
      <x:c r="O144" s="25" t="str">
        <x:f>IF(A144="","",IF(COUNTIFS('Dimension Review'!$A$8:$A$107,A144)=1,INDEX('Dimension Review'!$G$8:$G$107,MATCH(A144,'Dimension Review'!$A$8:$A$107,0)),""))</x:f>
      </x:c>
    </x:row>
    <x:row r="145" ht="28" customHeight="1">
      <x:c r="A145" s="23"/>
      <x:c r="B145" s="23"/>
      <x:c r="C145" s="27"/>
      <x:c r="D145" s="27"/>
      <x:c r="E145" s="27"/>
      <x:c r="F145" s="27"/>
      <x:c r="G145" s="28" t="str">
        <x:f>IF(A145="","",IF(IF(COUNTIFS('Dimension Review'!$A$8:$A$107,A145)&lt;&gt;1,FALSE,AND(INDEX('Dimension Review'!$I$8:$I$107,MATCH(A145,'Dimension Review'!$A$8:$A$107,0))="Linked",INDEX('Dimension Review'!$B$8:$B$107,MATCH(A145,'Dimension Review'!$A$8:$A$107,0))=B145,NOT(OR(LEN(C145&amp;"")=0,LEN(D145&amp;"")=0,LEN(E145&amp;"")=0,LEN(F145&amp;"")=0)),NOT(OR(NOT(ISNUMBER(C145)),NOT(ISNUMBER(D145)),NOT(ISNUMBER(E145)),NOT(ISNUMBER(F145)),C145&lt;0,D145&lt;0,E145&lt;0,F145&lt;0)))),INDEX('Dimension Review'!$C$8:$C$107,MATCH(A145,'Dimension Review'!$A$8:$A$107,0))-INDEX('Dimension Review'!$E$8:$E$107,MATCH(A145,'Dimension Review'!$A$8:$A$107,0))-C145-D145,""))</x:f>
      </x:c>
      <x:c r="H145" s="28" t="str">
        <x:f>IF(A145="","",IF(IF(COUNTIFS('Dimension Review'!$A$8:$A$107,A145)&lt;&gt;1,FALSE,AND(INDEX('Dimension Review'!$I$8:$I$107,MATCH(A145,'Dimension Review'!$A$8:$A$107,0))="Linked",INDEX('Dimension Review'!$B$8:$B$107,MATCH(A145,'Dimension Review'!$A$8:$A$107,0))=B145,NOT(OR(LEN(C145&amp;"")=0,LEN(D145&amp;"")=0,LEN(E145&amp;"")=0,LEN(F145&amp;"")=0)),NOT(OR(NOT(ISNUMBER(C145)),NOT(ISNUMBER(D145)),NOT(ISNUMBER(E145)),NOT(ISNUMBER(F145)),C145&lt;0,D145&lt;0,E145&lt;0,F145&lt;0)))),INDEX('Dimension Review'!$D$8:$D$107,MATCH(A145,'Dimension Review'!$A$8:$A$107,0))-INDEX('Dimension Review'!$F$8:$F$107,MATCH(A145,'Dimension Review'!$A$8:$A$107,0))-E145-F145,""))</x:f>
      </x:c>
      <x:c r="I145" s="23"/>
      <x:c r="J145" s="22"/>
      <x:c r="K145" s="23"/>
      <x:c r="L145" s="26"/>
      <x:c r="M145" s="23"/>
      <x:c r="N145" s="25" t="str">
        <x:f>IF(LEN(A145&amp;"")=0,IF(COUNTA(A145,B145,C145,D145,E145,F145,I145,J145,K145,L145,M145)=0,"","Enter Opening ID"),IF(COUNTIFS('Dimension Review'!$A$118:$A$217,A145)&lt;&gt;1,"Duplicate allowance record",IF(COUNTIFS('Dimension Review'!$A$8:$A$107,A145)&lt;&gt;1,"Missing or duplicate dimensions",IF(INDEX('Dimension Review'!$I$8:$I$107,MATCH(A145,'Dimension Review'!$A$8:$A$107,0))&lt;&gt;"Linked","Dimensions incomplete or stale",IF(INDEX('Dimension Review'!$B$8:$B$107,MATCH(A145,'Dimension Review'!$A$8:$A$107,0))&lt;&gt;B145,"Revision mismatch",IF(OR(LEN(C145&amp;"")=0,LEN(D145&amp;"")=0,LEN(E145&amp;"")=0,LEN(F145&amp;"")=0),"Enter all four allowances",IF(OR(NOT(ISNUMBER(C145)),NOT(ISNUMBER(D145)),NOT(ISNUMBER(E145)),NOT(ISNUMBER(F145)),C145&lt;0,D145&lt;0,E145&lt;0,F145&lt;0),"Allowances must be nonnegative numbers",IF(OR(G145&lt;0,H145&lt;0),"Opening smaller than frame plus allowances",IF(OR(LEN(I145&amp;"")=0,LEN(J145&amp;"")=0,LEN(K145&amp;"")=0,LEN(L145&amp;"")=0,LEN(M145&amp;"")=0),"Record detail and technical review",IF(J145&lt;&gt;"Reviewed","Hold for technical review",IF(OR(NOT(ISNUMBER(L145)),L145&lt;=0),"Enter valid review date","Geometry review recorded")))))))))))</x:f>
      </x:c>
      <x:c r="O145" s="25" t="str">
        <x:f>IF(A145="","",IF(COUNTIFS('Dimension Review'!$A$8:$A$107,A145)=1,INDEX('Dimension Review'!$G$8:$G$107,MATCH(A145,'Dimension Review'!$A$8:$A$107,0)),""))</x:f>
      </x:c>
    </x:row>
    <x:row r="146" ht="28" customHeight="1">
      <x:c r="A146" s="23"/>
      <x:c r="B146" s="23"/>
      <x:c r="C146" s="27"/>
      <x:c r="D146" s="27"/>
      <x:c r="E146" s="27"/>
      <x:c r="F146" s="27"/>
      <x:c r="G146" s="28" t="str">
        <x:f>IF(A146="","",IF(IF(COUNTIFS('Dimension Review'!$A$8:$A$107,A146)&lt;&gt;1,FALSE,AND(INDEX('Dimension Review'!$I$8:$I$107,MATCH(A146,'Dimension Review'!$A$8:$A$107,0))="Linked",INDEX('Dimension Review'!$B$8:$B$107,MATCH(A146,'Dimension Review'!$A$8:$A$107,0))=B146,NOT(OR(LEN(C146&amp;"")=0,LEN(D146&amp;"")=0,LEN(E146&amp;"")=0,LEN(F146&amp;"")=0)),NOT(OR(NOT(ISNUMBER(C146)),NOT(ISNUMBER(D146)),NOT(ISNUMBER(E146)),NOT(ISNUMBER(F146)),C146&lt;0,D146&lt;0,E146&lt;0,F146&lt;0)))),INDEX('Dimension Review'!$C$8:$C$107,MATCH(A146,'Dimension Review'!$A$8:$A$107,0))-INDEX('Dimension Review'!$E$8:$E$107,MATCH(A146,'Dimension Review'!$A$8:$A$107,0))-C146-D146,""))</x:f>
      </x:c>
      <x:c r="H146" s="28" t="str">
        <x:f>IF(A146="","",IF(IF(COUNTIFS('Dimension Review'!$A$8:$A$107,A146)&lt;&gt;1,FALSE,AND(INDEX('Dimension Review'!$I$8:$I$107,MATCH(A146,'Dimension Review'!$A$8:$A$107,0))="Linked",INDEX('Dimension Review'!$B$8:$B$107,MATCH(A146,'Dimension Review'!$A$8:$A$107,0))=B146,NOT(OR(LEN(C146&amp;"")=0,LEN(D146&amp;"")=0,LEN(E146&amp;"")=0,LEN(F146&amp;"")=0)),NOT(OR(NOT(ISNUMBER(C146)),NOT(ISNUMBER(D146)),NOT(ISNUMBER(E146)),NOT(ISNUMBER(F146)),C146&lt;0,D146&lt;0,E146&lt;0,F146&lt;0)))),INDEX('Dimension Review'!$D$8:$D$107,MATCH(A146,'Dimension Review'!$A$8:$A$107,0))-INDEX('Dimension Review'!$F$8:$F$107,MATCH(A146,'Dimension Review'!$A$8:$A$107,0))-E146-F146,""))</x:f>
      </x:c>
      <x:c r="I146" s="23"/>
      <x:c r="J146" s="22"/>
      <x:c r="K146" s="23"/>
      <x:c r="L146" s="26"/>
      <x:c r="M146" s="23"/>
      <x:c r="N146" s="25" t="str">
        <x:f>IF(LEN(A146&amp;"")=0,IF(COUNTA(A146,B146,C146,D146,E146,F146,I146,J146,K146,L146,M146)=0,"","Enter Opening ID"),IF(COUNTIFS('Dimension Review'!$A$118:$A$217,A146)&lt;&gt;1,"Duplicate allowance record",IF(COUNTIFS('Dimension Review'!$A$8:$A$107,A146)&lt;&gt;1,"Missing or duplicate dimensions",IF(INDEX('Dimension Review'!$I$8:$I$107,MATCH(A146,'Dimension Review'!$A$8:$A$107,0))&lt;&gt;"Linked","Dimensions incomplete or stale",IF(INDEX('Dimension Review'!$B$8:$B$107,MATCH(A146,'Dimension Review'!$A$8:$A$107,0))&lt;&gt;B146,"Revision mismatch",IF(OR(LEN(C146&amp;"")=0,LEN(D146&amp;"")=0,LEN(E146&amp;"")=0,LEN(F146&amp;"")=0),"Enter all four allowances",IF(OR(NOT(ISNUMBER(C146)),NOT(ISNUMBER(D146)),NOT(ISNUMBER(E146)),NOT(ISNUMBER(F146)),C146&lt;0,D146&lt;0,E146&lt;0,F146&lt;0),"Allowances must be nonnegative numbers",IF(OR(G146&lt;0,H146&lt;0),"Opening smaller than frame plus allowances",IF(OR(LEN(I146&amp;"")=0,LEN(J146&amp;"")=0,LEN(K146&amp;"")=0,LEN(L146&amp;"")=0,LEN(M146&amp;"")=0),"Record detail and technical review",IF(J146&lt;&gt;"Reviewed","Hold for technical review",IF(OR(NOT(ISNUMBER(L146)),L146&lt;=0),"Enter valid review date","Geometry review recorded")))))))))))</x:f>
      </x:c>
      <x:c r="O146" s="25" t="str">
        <x:f>IF(A146="","",IF(COUNTIFS('Dimension Review'!$A$8:$A$107,A146)=1,INDEX('Dimension Review'!$G$8:$G$107,MATCH(A146,'Dimension Review'!$A$8:$A$107,0)),""))</x:f>
      </x:c>
    </x:row>
    <x:row r="147" ht="28" customHeight="1">
      <x:c r="A147" s="23"/>
      <x:c r="B147" s="23"/>
      <x:c r="C147" s="27"/>
      <x:c r="D147" s="27"/>
      <x:c r="E147" s="27"/>
      <x:c r="F147" s="27"/>
      <x:c r="G147" s="28" t="str">
        <x:f>IF(A147="","",IF(IF(COUNTIFS('Dimension Review'!$A$8:$A$107,A147)&lt;&gt;1,FALSE,AND(INDEX('Dimension Review'!$I$8:$I$107,MATCH(A147,'Dimension Review'!$A$8:$A$107,0))="Linked",INDEX('Dimension Review'!$B$8:$B$107,MATCH(A147,'Dimension Review'!$A$8:$A$107,0))=B147,NOT(OR(LEN(C147&amp;"")=0,LEN(D147&amp;"")=0,LEN(E147&amp;"")=0,LEN(F147&amp;"")=0)),NOT(OR(NOT(ISNUMBER(C147)),NOT(ISNUMBER(D147)),NOT(ISNUMBER(E147)),NOT(ISNUMBER(F147)),C147&lt;0,D147&lt;0,E147&lt;0,F147&lt;0)))),INDEX('Dimension Review'!$C$8:$C$107,MATCH(A147,'Dimension Review'!$A$8:$A$107,0))-INDEX('Dimension Review'!$E$8:$E$107,MATCH(A147,'Dimension Review'!$A$8:$A$107,0))-C147-D147,""))</x:f>
      </x:c>
      <x:c r="H147" s="28" t="str">
        <x:f>IF(A147="","",IF(IF(COUNTIFS('Dimension Review'!$A$8:$A$107,A147)&lt;&gt;1,FALSE,AND(INDEX('Dimension Review'!$I$8:$I$107,MATCH(A147,'Dimension Review'!$A$8:$A$107,0))="Linked",INDEX('Dimension Review'!$B$8:$B$107,MATCH(A147,'Dimension Review'!$A$8:$A$107,0))=B147,NOT(OR(LEN(C147&amp;"")=0,LEN(D147&amp;"")=0,LEN(E147&amp;"")=0,LEN(F147&amp;"")=0)),NOT(OR(NOT(ISNUMBER(C147)),NOT(ISNUMBER(D147)),NOT(ISNUMBER(E147)),NOT(ISNUMBER(F147)),C147&lt;0,D147&lt;0,E147&lt;0,F147&lt;0)))),INDEX('Dimension Review'!$D$8:$D$107,MATCH(A147,'Dimension Review'!$A$8:$A$107,0))-INDEX('Dimension Review'!$F$8:$F$107,MATCH(A147,'Dimension Review'!$A$8:$A$107,0))-E147-F147,""))</x:f>
      </x:c>
      <x:c r="I147" s="23"/>
      <x:c r="J147" s="22"/>
      <x:c r="K147" s="23"/>
      <x:c r="L147" s="26"/>
      <x:c r="M147" s="23"/>
      <x:c r="N147" s="25" t="str">
        <x:f>IF(LEN(A147&amp;"")=0,IF(COUNTA(A147,B147,C147,D147,E147,F147,I147,J147,K147,L147,M147)=0,"","Enter Opening ID"),IF(COUNTIFS('Dimension Review'!$A$118:$A$217,A147)&lt;&gt;1,"Duplicate allowance record",IF(COUNTIFS('Dimension Review'!$A$8:$A$107,A147)&lt;&gt;1,"Missing or duplicate dimensions",IF(INDEX('Dimension Review'!$I$8:$I$107,MATCH(A147,'Dimension Review'!$A$8:$A$107,0))&lt;&gt;"Linked","Dimensions incomplete or stale",IF(INDEX('Dimension Review'!$B$8:$B$107,MATCH(A147,'Dimension Review'!$A$8:$A$107,0))&lt;&gt;B147,"Revision mismatch",IF(OR(LEN(C147&amp;"")=0,LEN(D147&amp;"")=0,LEN(E147&amp;"")=0,LEN(F147&amp;"")=0),"Enter all four allowances",IF(OR(NOT(ISNUMBER(C147)),NOT(ISNUMBER(D147)),NOT(ISNUMBER(E147)),NOT(ISNUMBER(F147)),C147&lt;0,D147&lt;0,E147&lt;0,F147&lt;0),"Allowances must be nonnegative numbers",IF(OR(G147&lt;0,H147&lt;0),"Opening smaller than frame plus allowances",IF(OR(LEN(I147&amp;"")=0,LEN(J147&amp;"")=0,LEN(K147&amp;"")=0,LEN(L147&amp;"")=0,LEN(M147&amp;"")=0),"Record detail and technical review",IF(J147&lt;&gt;"Reviewed","Hold for technical review",IF(OR(NOT(ISNUMBER(L147)),L147&lt;=0),"Enter valid review date","Geometry review recorded")))))))))))</x:f>
      </x:c>
      <x:c r="O147" s="25" t="str">
        <x:f>IF(A147="","",IF(COUNTIFS('Dimension Review'!$A$8:$A$107,A147)=1,INDEX('Dimension Review'!$G$8:$G$107,MATCH(A147,'Dimension Review'!$A$8:$A$107,0)),""))</x:f>
      </x:c>
    </x:row>
    <x:row r="148" ht="28" customHeight="1">
      <x:c r="A148" s="23"/>
      <x:c r="B148" s="23"/>
      <x:c r="C148" s="27"/>
      <x:c r="D148" s="27"/>
      <x:c r="E148" s="27"/>
      <x:c r="F148" s="27"/>
      <x:c r="G148" s="28" t="str">
        <x:f>IF(A148="","",IF(IF(COUNTIFS('Dimension Review'!$A$8:$A$107,A148)&lt;&gt;1,FALSE,AND(INDEX('Dimension Review'!$I$8:$I$107,MATCH(A148,'Dimension Review'!$A$8:$A$107,0))="Linked",INDEX('Dimension Review'!$B$8:$B$107,MATCH(A148,'Dimension Review'!$A$8:$A$107,0))=B148,NOT(OR(LEN(C148&amp;"")=0,LEN(D148&amp;"")=0,LEN(E148&amp;"")=0,LEN(F148&amp;"")=0)),NOT(OR(NOT(ISNUMBER(C148)),NOT(ISNUMBER(D148)),NOT(ISNUMBER(E148)),NOT(ISNUMBER(F148)),C148&lt;0,D148&lt;0,E148&lt;0,F148&lt;0)))),INDEX('Dimension Review'!$C$8:$C$107,MATCH(A148,'Dimension Review'!$A$8:$A$107,0))-INDEX('Dimension Review'!$E$8:$E$107,MATCH(A148,'Dimension Review'!$A$8:$A$107,0))-C148-D148,""))</x:f>
      </x:c>
      <x:c r="H148" s="28" t="str">
        <x:f>IF(A148="","",IF(IF(COUNTIFS('Dimension Review'!$A$8:$A$107,A148)&lt;&gt;1,FALSE,AND(INDEX('Dimension Review'!$I$8:$I$107,MATCH(A148,'Dimension Review'!$A$8:$A$107,0))="Linked",INDEX('Dimension Review'!$B$8:$B$107,MATCH(A148,'Dimension Review'!$A$8:$A$107,0))=B148,NOT(OR(LEN(C148&amp;"")=0,LEN(D148&amp;"")=0,LEN(E148&amp;"")=0,LEN(F148&amp;"")=0)),NOT(OR(NOT(ISNUMBER(C148)),NOT(ISNUMBER(D148)),NOT(ISNUMBER(E148)),NOT(ISNUMBER(F148)),C148&lt;0,D148&lt;0,E148&lt;0,F148&lt;0)))),INDEX('Dimension Review'!$D$8:$D$107,MATCH(A148,'Dimension Review'!$A$8:$A$107,0))-INDEX('Dimension Review'!$F$8:$F$107,MATCH(A148,'Dimension Review'!$A$8:$A$107,0))-E148-F148,""))</x:f>
      </x:c>
      <x:c r="I148" s="23"/>
      <x:c r="J148" s="22"/>
      <x:c r="K148" s="23"/>
      <x:c r="L148" s="26"/>
      <x:c r="M148" s="23"/>
      <x:c r="N148" s="25" t="str">
        <x:f>IF(LEN(A148&amp;"")=0,IF(COUNTA(A148,B148,C148,D148,E148,F148,I148,J148,K148,L148,M148)=0,"","Enter Opening ID"),IF(COUNTIFS('Dimension Review'!$A$118:$A$217,A148)&lt;&gt;1,"Duplicate allowance record",IF(COUNTIFS('Dimension Review'!$A$8:$A$107,A148)&lt;&gt;1,"Missing or duplicate dimensions",IF(INDEX('Dimension Review'!$I$8:$I$107,MATCH(A148,'Dimension Review'!$A$8:$A$107,0))&lt;&gt;"Linked","Dimensions incomplete or stale",IF(INDEX('Dimension Review'!$B$8:$B$107,MATCH(A148,'Dimension Review'!$A$8:$A$107,0))&lt;&gt;B148,"Revision mismatch",IF(OR(LEN(C148&amp;"")=0,LEN(D148&amp;"")=0,LEN(E148&amp;"")=0,LEN(F148&amp;"")=0),"Enter all four allowances",IF(OR(NOT(ISNUMBER(C148)),NOT(ISNUMBER(D148)),NOT(ISNUMBER(E148)),NOT(ISNUMBER(F148)),C148&lt;0,D148&lt;0,E148&lt;0,F148&lt;0),"Allowances must be nonnegative numbers",IF(OR(G148&lt;0,H148&lt;0),"Opening smaller than frame plus allowances",IF(OR(LEN(I148&amp;"")=0,LEN(J148&amp;"")=0,LEN(K148&amp;"")=0,LEN(L148&amp;"")=0,LEN(M148&amp;"")=0),"Record detail and technical review",IF(J148&lt;&gt;"Reviewed","Hold for technical review",IF(OR(NOT(ISNUMBER(L148)),L148&lt;=0),"Enter valid review date","Geometry review recorded")))))))))))</x:f>
      </x:c>
      <x:c r="O148" s="25" t="str">
        <x:f>IF(A148="","",IF(COUNTIFS('Dimension Review'!$A$8:$A$107,A148)=1,INDEX('Dimension Review'!$G$8:$G$107,MATCH(A148,'Dimension Review'!$A$8:$A$107,0)),""))</x:f>
      </x:c>
    </x:row>
    <x:row r="149" ht="28" customHeight="1">
      <x:c r="A149" s="23"/>
      <x:c r="B149" s="23"/>
      <x:c r="C149" s="27"/>
      <x:c r="D149" s="27"/>
      <x:c r="E149" s="27"/>
      <x:c r="F149" s="27"/>
      <x:c r="G149" s="28" t="str">
        <x:f>IF(A149="","",IF(IF(COUNTIFS('Dimension Review'!$A$8:$A$107,A149)&lt;&gt;1,FALSE,AND(INDEX('Dimension Review'!$I$8:$I$107,MATCH(A149,'Dimension Review'!$A$8:$A$107,0))="Linked",INDEX('Dimension Review'!$B$8:$B$107,MATCH(A149,'Dimension Review'!$A$8:$A$107,0))=B149,NOT(OR(LEN(C149&amp;"")=0,LEN(D149&amp;"")=0,LEN(E149&amp;"")=0,LEN(F149&amp;"")=0)),NOT(OR(NOT(ISNUMBER(C149)),NOT(ISNUMBER(D149)),NOT(ISNUMBER(E149)),NOT(ISNUMBER(F149)),C149&lt;0,D149&lt;0,E149&lt;0,F149&lt;0)))),INDEX('Dimension Review'!$C$8:$C$107,MATCH(A149,'Dimension Review'!$A$8:$A$107,0))-INDEX('Dimension Review'!$E$8:$E$107,MATCH(A149,'Dimension Review'!$A$8:$A$107,0))-C149-D149,""))</x:f>
      </x:c>
      <x:c r="H149" s="28" t="str">
        <x:f>IF(A149="","",IF(IF(COUNTIFS('Dimension Review'!$A$8:$A$107,A149)&lt;&gt;1,FALSE,AND(INDEX('Dimension Review'!$I$8:$I$107,MATCH(A149,'Dimension Review'!$A$8:$A$107,0))="Linked",INDEX('Dimension Review'!$B$8:$B$107,MATCH(A149,'Dimension Review'!$A$8:$A$107,0))=B149,NOT(OR(LEN(C149&amp;"")=0,LEN(D149&amp;"")=0,LEN(E149&amp;"")=0,LEN(F149&amp;"")=0)),NOT(OR(NOT(ISNUMBER(C149)),NOT(ISNUMBER(D149)),NOT(ISNUMBER(E149)),NOT(ISNUMBER(F149)),C149&lt;0,D149&lt;0,E149&lt;0,F149&lt;0)))),INDEX('Dimension Review'!$D$8:$D$107,MATCH(A149,'Dimension Review'!$A$8:$A$107,0))-INDEX('Dimension Review'!$F$8:$F$107,MATCH(A149,'Dimension Review'!$A$8:$A$107,0))-E149-F149,""))</x:f>
      </x:c>
      <x:c r="I149" s="23"/>
      <x:c r="J149" s="22"/>
      <x:c r="K149" s="23"/>
      <x:c r="L149" s="26"/>
      <x:c r="M149" s="23"/>
      <x:c r="N149" s="25" t="str">
        <x:f>IF(LEN(A149&amp;"")=0,IF(COUNTA(A149,B149,C149,D149,E149,F149,I149,J149,K149,L149,M149)=0,"","Enter Opening ID"),IF(COUNTIFS('Dimension Review'!$A$118:$A$217,A149)&lt;&gt;1,"Duplicate allowance record",IF(COUNTIFS('Dimension Review'!$A$8:$A$107,A149)&lt;&gt;1,"Missing or duplicate dimensions",IF(INDEX('Dimension Review'!$I$8:$I$107,MATCH(A149,'Dimension Review'!$A$8:$A$107,0))&lt;&gt;"Linked","Dimensions incomplete or stale",IF(INDEX('Dimension Review'!$B$8:$B$107,MATCH(A149,'Dimension Review'!$A$8:$A$107,0))&lt;&gt;B149,"Revision mismatch",IF(OR(LEN(C149&amp;"")=0,LEN(D149&amp;"")=0,LEN(E149&amp;"")=0,LEN(F149&amp;"")=0),"Enter all four allowances",IF(OR(NOT(ISNUMBER(C149)),NOT(ISNUMBER(D149)),NOT(ISNUMBER(E149)),NOT(ISNUMBER(F149)),C149&lt;0,D149&lt;0,E149&lt;0,F149&lt;0),"Allowances must be nonnegative numbers",IF(OR(G149&lt;0,H149&lt;0),"Opening smaller than frame plus allowances",IF(OR(LEN(I149&amp;"")=0,LEN(J149&amp;"")=0,LEN(K149&amp;"")=0,LEN(L149&amp;"")=0,LEN(M149&amp;"")=0),"Record detail and technical review",IF(J149&lt;&gt;"Reviewed","Hold for technical review",IF(OR(NOT(ISNUMBER(L149)),L149&lt;=0),"Enter valid review date","Geometry review recorded")))))))))))</x:f>
      </x:c>
      <x:c r="O149" s="25" t="str">
        <x:f>IF(A149="","",IF(COUNTIFS('Dimension Review'!$A$8:$A$107,A149)=1,INDEX('Dimension Review'!$G$8:$G$107,MATCH(A149,'Dimension Review'!$A$8:$A$107,0)),""))</x:f>
      </x:c>
    </x:row>
    <x:row r="150" ht="28" customHeight="1">
      <x:c r="A150" s="23"/>
      <x:c r="B150" s="23"/>
      <x:c r="C150" s="27"/>
      <x:c r="D150" s="27"/>
      <x:c r="E150" s="27"/>
      <x:c r="F150" s="27"/>
      <x:c r="G150" s="28" t="str">
        <x:f>IF(A150="","",IF(IF(COUNTIFS('Dimension Review'!$A$8:$A$107,A150)&lt;&gt;1,FALSE,AND(INDEX('Dimension Review'!$I$8:$I$107,MATCH(A150,'Dimension Review'!$A$8:$A$107,0))="Linked",INDEX('Dimension Review'!$B$8:$B$107,MATCH(A150,'Dimension Review'!$A$8:$A$107,0))=B150,NOT(OR(LEN(C150&amp;"")=0,LEN(D150&amp;"")=0,LEN(E150&amp;"")=0,LEN(F150&amp;"")=0)),NOT(OR(NOT(ISNUMBER(C150)),NOT(ISNUMBER(D150)),NOT(ISNUMBER(E150)),NOT(ISNUMBER(F150)),C150&lt;0,D150&lt;0,E150&lt;0,F150&lt;0)))),INDEX('Dimension Review'!$C$8:$C$107,MATCH(A150,'Dimension Review'!$A$8:$A$107,0))-INDEX('Dimension Review'!$E$8:$E$107,MATCH(A150,'Dimension Review'!$A$8:$A$107,0))-C150-D150,""))</x:f>
      </x:c>
      <x:c r="H150" s="28" t="str">
        <x:f>IF(A150="","",IF(IF(COUNTIFS('Dimension Review'!$A$8:$A$107,A150)&lt;&gt;1,FALSE,AND(INDEX('Dimension Review'!$I$8:$I$107,MATCH(A150,'Dimension Review'!$A$8:$A$107,0))="Linked",INDEX('Dimension Review'!$B$8:$B$107,MATCH(A150,'Dimension Review'!$A$8:$A$107,0))=B150,NOT(OR(LEN(C150&amp;"")=0,LEN(D150&amp;"")=0,LEN(E150&amp;"")=0,LEN(F150&amp;"")=0)),NOT(OR(NOT(ISNUMBER(C150)),NOT(ISNUMBER(D150)),NOT(ISNUMBER(E150)),NOT(ISNUMBER(F150)),C150&lt;0,D150&lt;0,E150&lt;0,F150&lt;0)))),INDEX('Dimension Review'!$D$8:$D$107,MATCH(A150,'Dimension Review'!$A$8:$A$107,0))-INDEX('Dimension Review'!$F$8:$F$107,MATCH(A150,'Dimension Review'!$A$8:$A$107,0))-E150-F150,""))</x:f>
      </x:c>
      <x:c r="I150" s="23"/>
      <x:c r="J150" s="22"/>
      <x:c r="K150" s="23"/>
      <x:c r="L150" s="26"/>
      <x:c r="M150" s="23"/>
      <x:c r="N150" s="25" t="str">
        <x:f>IF(LEN(A150&amp;"")=0,IF(COUNTA(A150,B150,C150,D150,E150,F150,I150,J150,K150,L150,M150)=0,"","Enter Opening ID"),IF(COUNTIFS('Dimension Review'!$A$118:$A$217,A150)&lt;&gt;1,"Duplicate allowance record",IF(COUNTIFS('Dimension Review'!$A$8:$A$107,A150)&lt;&gt;1,"Missing or duplicate dimensions",IF(INDEX('Dimension Review'!$I$8:$I$107,MATCH(A150,'Dimension Review'!$A$8:$A$107,0))&lt;&gt;"Linked","Dimensions incomplete or stale",IF(INDEX('Dimension Review'!$B$8:$B$107,MATCH(A150,'Dimension Review'!$A$8:$A$107,0))&lt;&gt;B150,"Revision mismatch",IF(OR(LEN(C150&amp;"")=0,LEN(D150&amp;"")=0,LEN(E150&amp;"")=0,LEN(F150&amp;"")=0),"Enter all four allowances",IF(OR(NOT(ISNUMBER(C150)),NOT(ISNUMBER(D150)),NOT(ISNUMBER(E150)),NOT(ISNUMBER(F150)),C150&lt;0,D150&lt;0,E150&lt;0,F150&lt;0),"Allowances must be nonnegative numbers",IF(OR(G150&lt;0,H150&lt;0),"Opening smaller than frame plus allowances",IF(OR(LEN(I150&amp;"")=0,LEN(J150&amp;"")=0,LEN(K150&amp;"")=0,LEN(L150&amp;"")=0,LEN(M150&amp;"")=0),"Record detail and technical review",IF(J150&lt;&gt;"Reviewed","Hold for technical review",IF(OR(NOT(ISNUMBER(L150)),L150&lt;=0),"Enter valid review date","Geometry review recorded")))))))))))</x:f>
      </x:c>
      <x:c r="O150" s="25" t="str">
        <x:f>IF(A150="","",IF(COUNTIFS('Dimension Review'!$A$8:$A$107,A150)=1,INDEX('Dimension Review'!$G$8:$G$107,MATCH(A150,'Dimension Review'!$A$8:$A$107,0)),""))</x:f>
      </x:c>
    </x:row>
    <x:row r="151" ht="28" customHeight="1">
      <x:c r="A151" s="23"/>
      <x:c r="B151" s="23"/>
      <x:c r="C151" s="27"/>
      <x:c r="D151" s="27"/>
      <x:c r="E151" s="27"/>
      <x:c r="F151" s="27"/>
      <x:c r="G151" s="28" t="str">
        <x:f>IF(A151="","",IF(IF(COUNTIFS('Dimension Review'!$A$8:$A$107,A151)&lt;&gt;1,FALSE,AND(INDEX('Dimension Review'!$I$8:$I$107,MATCH(A151,'Dimension Review'!$A$8:$A$107,0))="Linked",INDEX('Dimension Review'!$B$8:$B$107,MATCH(A151,'Dimension Review'!$A$8:$A$107,0))=B151,NOT(OR(LEN(C151&amp;"")=0,LEN(D151&amp;"")=0,LEN(E151&amp;"")=0,LEN(F151&amp;"")=0)),NOT(OR(NOT(ISNUMBER(C151)),NOT(ISNUMBER(D151)),NOT(ISNUMBER(E151)),NOT(ISNUMBER(F151)),C151&lt;0,D151&lt;0,E151&lt;0,F151&lt;0)))),INDEX('Dimension Review'!$C$8:$C$107,MATCH(A151,'Dimension Review'!$A$8:$A$107,0))-INDEX('Dimension Review'!$E$8:$E$107,MATCH(A151,'Dimension Review'!$A$8:$A$107,0))-C151-D151,""))</x:f>
      </x:c>
      <x:c r="H151" s="28" t="str">
        <x:f>IF(A151="","",IF(IF(COUNTIFS('Dimension Review'!$A$8:$A$107,A151)&lt;&gt;1,FALSE,AND(INDEX('Dimension Review'!$I$8:$I$107,MATCH(A151,'Dimension Review'!$A$8:$A$107,0))="Linked",INDEX('Dimension Review'!$B$8:$B$107,MATCH(A151,'Dimension Review'!$A$8:$A$107,0))=B151,NOT(OR(LEN(C151&amp;"")=0,LEN(D151&amp;"")=0,LEN(E151&amp;"")=0,LEN(F151&amp;"")=0)),NOT(OR(NOT(ISNUMBER(C151)),NOT(ISNUMBER(D151)),NOT(ISNUMBER(E151)),NOT(ISNUMBER(F151)),C151&lt;0,D151&lt;0,E151&lt;0,F151&lt;0)))),INDEX('Dimension Review'!$D$8:$D$107,MATCH(A151,'Dimension Review'!$A$8:$A$107,0))-INDEX('Dimension Review'!$F$8:$F$107,MATCH(A151,'Dimension Review'!$A$8:$A$107,0))-E151-F151,""))</x:f>
      </x:c>
      <x:c r="I151" s="23"/>
      <x:c r="J151" s="22"/>
      <x:c r="K151" s="23"/>
      <x:c r="L151" s="26"/>
      <x:c r="M151" s="23"/>
      <x:c r="N151" s="25" t="str">
        <x:f>IF(LEN(A151&amp;"")=0,IF(COUNTA(A151,B151,C151,D151,E151,F151,I151,J151,K151,L151,M151)=0,"","Enter Opening ID"),IF(COUNTIFS('Dimension Review'!$A$118:$A$217,A151)&lt;&gt;1,"Duplicate allowance record",IF(COUNTIFS('Dimension Review'!$A$8:$A$107,A151)&lt;&gt;1,"Missing or duplicate dimensions",IF(INDEX('Dimension Review'!$I$8:$I$107,MATCH(A151,'Dimension Review'!$A$8:$A$107,0))&lt;&gt;"Linked","Dimensions incomplete or stale",IF(INDEX('Dimension Review'!$B$8:$B$107,MATCH(A151,'Dimension Review'!$A$8:$A$107,0))&lt;&gt;B151,"Revision mismatch",IF(OR(LEN(C151&amp;"")=0,LEN(D151&amp;"")=0,LEN(E151&amp;"")=0,LEN(F151&amp;"")=0),"Enter all four allowances",IF(OR(NOT(ISNUMBER(C151)),NOT(ISNUMBER(D151)),NOT(ISNUMBER(E151)),NOT(ISNUMBER(F151)),C151&lt;0,D151&lt;0,E151&lt;0,F151&lt;0),"Allowances must be nonnegative numbers",IF(OR(G151&lt;0,H151&lt;0),"Opening smaller than frame plus allowances",IF(OR(LEN(I151&amp;"")=0,LEN(J151&amp;"")=0,LEN(K151&amp;"")=0,LEN(L151&amp;"")=0,LEN(M151&amp;"")=0),"Record detail and technical review",IF(J151&lt;&gt;"Reviewed","Hold for technical review",IF(OR(NOT(ISNUMBER(L151)),L151&lt;=0),"Enter valid review date","Geometry review recorded")))))))))))</x:f>
      </x:c>
      <x:c r="O151" s="25" t="str">
        <x:f>IF(A151="","",IF(COUNTIFS('Dimension Review'!$A$8:$A$107,A151)=1,INDEX('Dimension Review'!$G$8:$G$107,MATCH(A151,'Dimension Review'!$A$8:$A$107,0)),""))</x:f>
      </x:c>
    </x:row>
    <x:row r="152" ht="28" customHeight="1">
      <x:c r="A152" s="23"/>
      <x:c r="B152" s="23"/>
      <x:c r="C152" s="27"/>
      <x:c r="D152" s="27"/>
      <x:c r="E152" s="27"/>
      <x:c r="F152" s="27"/>
      <x:c r="G152" s="28" t="str">
        <x:f>IF(A152="","",IF(IF(COUNTIFS('Dimension Review'!$A$8:$A$107,A152)&lt;&gt;1,FALSE,AND(INDEX('Dimension Review'!$I$8:$I$107,MATCH(A152,'Dimension Review'!$A$8:$A$107,0))="Linked",INDEX('Dimension Review'!$B$8:$B$107,MATCH(A152,'Dimension Review'!$A$8:$A$107,0))=B152,NOT(OR(LEN(C152&amp;"")=0,LEN(D152&amp;"")=0,LEN(E152&amp;"")=0,LEN(F152&amp;"")=0)),NOT(OR(NOT(ISNUMBER(C152)),NOT(ISNUMBER(D152)),NOT(ISNUMBER(E152)),NOT(ISNUMBER(F152)),C152&lt;0,D152&lt;0,E152&lt;0,F152&lt;0)))),INDEX('Dimension Review'!$C$8:$C$107,MATCH(A152,'Dimension Review'!$A$8:$A$107,0))-INDEX('Dimension Review'!$E$8:$E$107,MATCH(A152,'Dimension Review'!$A$8:$A$107,0))-C152-D152,""))</x:f>
      </x:c>
      <x:c r="H152" s="28" t="str">
        <x:f>IF(A152="","",IF(IF(COUNTIFS('Dimension Review'!$A$8:$A$107,A152)&lt;&gt;1,FALSE,AND(INDEX('Dimension Review'!$I$8:$I$107,MATCH(A152,'Dimension Review'!$A$8:$A$107,0))="Linked",INDEX('Dimension Review'!$B$8:$B$107,MATCH(A152,'Dimension Review'!$A$8:$A$107,0))=B152,NOT(OR(LEN(C152&amp;"")=0,LEN(D152&amp;"")=0,LEN(E152&amp;"")=0,LEN(F152&amp;"")=0)),NOT(OR(NOT(ISNUMBER(C152)),NOT(ISNUMBER(D152)),NOT(ISNUMBER(E152)),NOT(ISNUMBER(F152)),C152&lt;0,D152&lt;0,E152&lt;0,F152&lt;0)))),INDEX('Dimension Review'!$D$8:$D$107,MATCH(A152,'Dimension Review'!$A$8:$A$107,0))-INDEX('Dimension Review'!$F$8:$F$107,MATCH(A152,'Dimension Review'!$A$8:$A$107,0))-E152-F152,""))</x:f>
      </x:c>
      <x:c r="I152" s="23"/>
      <x:c r="J152" s="22"/>
      <x:c r="K152" s="23"/>
      <x:c r="L152" s="26"/>
      <x:c r="M152" s="23"/>
      <x:c r="N152" s="25" t="str">
        <x:f>IF(LEN(A152&amp;"")=0,IF(COUNTA(A152,B152,C152,D152,E152,F152,I152,J152,K152,L152,M152)=0,"","Enter Opening ID"),IF(COUNTIFS('Dimension Review'!$A$118:$A$217,A152)&lt;&gt;1,"Duplicate allowance record",IF(COUNTIFS('Dimension Review'!$A$8:$A$107,A152)&lt;&gt;1,"Missing or duplicate dimensions",IF(INDEX('Dimension Review'!$I$8:$I$107,MATCH(A152,'Dimension Review'!$A$8:$A$107,0))&lt;&gt;"Linked","Dimensions incomplete or stale",IF(INDEX('Dimension Review'!$B$8:$B$107,MATCH(A152,'Dimension Review'!$A$8:$A$107,0))&lt;&gt;B152,"Revision mismatch",IF(OR(LEN(C152&amp;"")=0,LEN(D152&amp;"")=0,LEN(E152&amp;"")=0,LEN(F152&amp;"")=0),"Enter all four allowances",IF(OR(NOT(ISNUMBER(C152)),NOT(ISNUMBER(D152)),NOT(ISNUMBER(E152)),NOT(ISNUMBER(F152)),C152&lt;0,D152&lt;0,E152&lt;0,F152&lt;0),"Allowances must be nonnegative numbers",IF(OR(G152&lt;0,H152&lt;0),"Opening smaller than frame plus allowances",IF(OR(LEN(I152&amp;"")=0,LEN(J152&amp;"")=0,LEN(K152&amp;"")=0,LEN(L152&amp;"")=0,LEN(M152&amp;"")=0),"Record detail and technical review",IF(J152&lt;&gt;"Reviewed","Hold for technical review",IF(OR(NOT(ISNUMBER(L152)),L152&lt;=0),"Enter valid review date","Geometry review recorded")))))))))))</x:f>
      </x:c>
      <x:c r="O152" s="25" t="str">
        <x:f>IF(A152="","",IF(COUNTIFS('Dimension Review'!$A$8:$A$107,A152)=1,INDEX('Dimension Review'!$G$8:$G$107,MATCH(A152,'Dimension Review'!$A$8:$A$107,0)),""))</x:f>
      </x:c>
    </x:row>
    <x:row r="153" ht="28" customHeight="1">
      <x:c r="A153" s="23"/>
      <x:c r="B153" s="23"/>
      <x:c r="C153" s="27"/>
      <x:c r="D153" s="27"/>
      <x:c r="E153" s="27"/>
      <x:c r="F153" s="27"/>
      <x:c r="G153" s="28" t="str">
        <x:f>IF(A153="","",IF(IF(COUNTIFS('Dimension Review'!$A$8:$A$107,A153)&lt;&gt;1,FALSE,AND(INDEX('Dimension Review'!$I$8:$I$107,MATCH(A153,'Dimension Review'!$A$8:$A$107,0))="Linked",INDEX('Dimension Review'!$B$8:$B$107,MATCH(A153,'Dimension Review'!$A$8:$A$107,0))=B153,NOT(OR(LEN(C153&amp;"")=0,LEN(D153&amp;"")=0,LEN(E153&amp;"")=0,LEN(F153&amp;"")=0)),NOT(OR(NOT(ISNUMBER(C153)),NOT(ISNUMBER(D153)),NOT(ISNUMBER(E153)),NOT(ISNUMBER(F153)),C153&lt;0,D153&lt;0,E153&lt;0,F153&lt;0)))),INDEX('Dimension Review'!$C$8:$C$107,MATCH(A153,'Dimension Review'!$A$8:$A$107,0))-INDEX('Dimension Review'!$E$8:$E$107,MATCH(A153,'Dimension Review'!$A$8:$A$107,0))-C153-D153,""))</x:f>
      </x:c>
      <x:c r="H153" s="28" t="str">
        <x:f>IF(A153="","",IF(IF(COUNTIFS('Dimension Review'!$A$8:$A$107,A153)&lt;&gt;1,FALSE,AND(INDEX('Dimension Review'!$I$8:$I$107,MATCH(A153,'Dimension Review'!$A$8:$A$107,0))="Linked",INDEX('Dimension Review'!$B$8:$B$107,MATCH(A153,'Dimension Review'!$A$8:$A$107,0))=B153,NOT(OR(LEN(C153&amp;"")=0,LEN(D153&amp;"")=0,LEN(E153&amp;"")=0,LEN(F153&amp;"")=0)),NOT(OR(NOT(ISNUMBER(C153)),NOT(ISNUMBER(D153)),NOT(ISNUMBER(E153)),NOT(ISNUMBER(F153)),C153&lt;0,D153&lt;0,E153&lt;0,F153&lt;0)))),INDEX('Dimension Review'!$D$8:$D$107,MATCH(A153,'Dimension Review'!$A$8:$A$107,0))-INDEX('Dimension Review'!$F$8:$F$107,MATCH(A153,'Dimension Review'!$A$8:$A$107,0))-E153-F153,""))</x:f>
      </x:c>
      <x:c r="I153" s="23"/>
      <x:c r="J153" s="22"/>
      <x:c r="K153" s="23"/>
      <x:c r="L153" s="26"/>
      <x:c r="M153" s="23"/>
      <x:c r="N153" s="25" t="str">
        <x:f>IF(LEN(A153&amp;"")=0,IF(COUNTA(A153,B153,C153,D153,E153,F153,I153,J153,K153,L153,M153)=0,"","Enter Opening ID"),IF(COUNTIFS('Dimension Review'!$A$118:$A$217,A153)&lt;&gt;1,"Duplicate allowance record",IF(COUNTIFS('Dimension Review'!$A$8:$A$107,A153)&lt;&gt;1,"Missing or duplicate dimensions",IF(INDEX('Dimension Review'!$I$8:$I$107,MATCH(A153,'Dimension Review'!$A$8:$A$107,0))&lt;&gt;"Linked","Dimensions incomplete or stale",IF(INDEX('Dimension Review'!$B$8:$B$107,MATCH(A153,'Dimension Review'!$A$8:$A$107,0))&lt;&gt;B153,"Revision mismatch",IF(OR(LEN(C153&amp;"")=0,LEN(D153&amp;"")=0,LEN(E153&amp;"")=0,LEN(F153&amp;"")=0),"Enter all four allowances",IF(OR(NOT(ISNUMBER(C153)),NOT(ISNUMBER(D153)),NOT(ISNUMBER(E153)),NOT(ISNUMBER(F153)),C153&lt;0,D153&lt;0,E153&lt;0,F153&lt;0),"Allowances must be nonnegative numbers",IF(OR(G153&lt;0,H153&lt;0),"Opening smaller than frame plus allowances",IF(OR(LEN(I153&amp;"")=0,LEN(J153&amp;"")=0,LEN(K153&amp;"")=0,LEN(L153&amp;"")=0,LEN(M153&amp;"")=0),"Record detail and technical review",IF(J153&lt;&gt;"Reviewed","Hold for technical review",IF(OR(NOT(ISNUMBER(L153)),L153&lt;=0),"Enter valid review date","Geometry review recorded")))))))))))</x:f>
      </x:c>
      <x:c r="O153" s="25" t="str">
        <x:f>IF(A153="","",IF(COUNTIFS('Dimension Review'!$A$8:$A$107,A153)=1,INDEX('Dimension Review'!$G$8:$G$107,MATCH(A153,'Dimension Review'!$A$8:$A$107,0)),""))</x:f>
      </x:c>
    </x:row>
    <x:row r="154" ht="28" customHeight="1">
      <x:c r="A154" s="23"/>
      <x:c r="B154" s="23"/>
      <x:c r="C154" s="27"/>
      <x:c r="D154" s="27"/>
      <x:c r="E154" s="27"/>
      <x:c r="F154" s="27"/>
      <x:c r="G154" s="28" t="str">
        <x:f>IF(A154="","",IF(IF(COUNTIFS('Dimension Review'!$A$8:$A$107,A154)&lt;&gt;1,FALSE,AND(INDEX('Dimension Review'!$I$8:$I$107,MATCH(A154,'Dimension Review'!$A$8:$A$107,0))="Linked",INDEX('Dimension Review'!$B$8:$B$107,MATCH(A154,'Dimension Review'!$A$8:$A$107,0))=B154,NOT(OR(LEN(C154&amp;"")=0,LEN(D154&amp;"")=0,LEN(E154&amp;"")=0,LEN(F154&amp;"")=0)),NOT(OR(NOT(ISNUMBER(C154)),NOT(ISNUMBER(D154)),NOT(ISNUMBER(E154)),NOT(ISNUMBER(F154)),C154&lt;0,D154&lt;0,E154&lt;0,F154&lt;0)))),INDEX('Dimension Review'!$C$8:$C$107,MATCH(A154,'Dimension Review'!$A$8:$A$107,0))-INDEX('Dimension Review'!$E$8:$E$107,MATCH(A154,'Dimension Review'!$A$8:$A$107,0))-C154-D154,""))</x:f>
      </x:c>
      <x:c r="H154" s="28" t="str">
        <x:f>IF(A154="","",IF(IF(COUNTIFS('Dimension Review'!$A$8:$A$107,A154)&lt;&gt;1,FALSE,AND(INDEX('Dimension Review'!$I$8:$I$107,MATCH(A154,'Dimension Review'!$A$8:$A$107,0))="Linked",INDEX('Dimension Review'!$B$8:$B$107,MATCH(A154,'Dimension Review'!$A$8:$A$107,0))=B154,NOT(OR(LEN(C154&amp;"")=0,LEN(D154&amp;"")=0,LEN(E154&amp;"")=0,LEN(F154&amp;"")=0)),NOT(OR(NOT(ISNUMBER(C154)),NOT(ISNUMBER(D154)),NOT(ISNUMBER(E154)),NOT(ISNUMBER(F154)),C154&lt;0,D154&lt;0,E154&lt;0,F154&lt;0)))),INDEX('Dimension Review'!$D$8:$D$107,MATCH(A154,'Dimension Review'!$A$8:$A$107,0))-INDEX('Dimension Review'!$F$8:$F$107,MATCH(A154,'Dimension Review'!$A$8:$A$107,0))-E154-F154,""))</x:f>
      </x:c>
      <x:c r="I154" s="23"/>
      <x:c r="J154" s="22"/>
      <x:c r="K154" s="23"/>
      <x:c r="L154" s="26"/>
      <x:c r="M154" s="23"/>
      <x:c r="N154" s="25" t="str">
        <x:f>IF(LEN(A154&amp;"")=0,IF(COUNTA(A154,B154,C154,D154,E154,F154,I154,J154,K154,L154,M154)=0,"","Enter Opening ID"),IF(COUNTIFS('Dimension Review'!$A$118:$A$217,A154)&lt;&gt;1,"Duplicate allowance record",IF(COUNTIFS('Dimension Review'!$A$8:$A$107,A154)&lt;&gt;1,"Missing or duplicate dimensions",IF(INDEX('Dimension Review'!$I$8:$I$107,MATCH(A154,'Dimension Review'!$A$8:$A$107,0))&lt;&gt;"Linked","Dimensions incomplete or stale",IF(INDEX('Dimension Review'!$B$8:$B$107,MATCH(A154,'Dimension Review'!$A$8:$A$107,0))&lt;&gt;B154,"Revision mismatch",IF(OR(LEN(C154&amp;"")=0,LEN(D154&amp;"")=0,LEN(E154&amp;"")=0,LEN(F154&amp;"")=0),"Enter all four allowances",IF(OR(NOT(ISNUMBER(C154)),NOT(ISNUMBER(D154)),NOT(ISNUMBER(E154)),NOT(ISNUMBER(F154)),C154&lt;0,D154&lt;0,E154&lt;0,F154&lt;0),"Allowances must be nonnegative numbers",IF(OR(G154&lt;0,H154&lt;0),"Opening smaller than frame plus allowances",IF(OR(LEN(I154&amp;"")=0,LEN(J154&amp;"")=0,LEN(K154&amp;"")=0,LEN(L154&amp;"")=0,LEN(M154&amp;"")=0),"Record detail and technical review",IF(J154&lt;&gt;"Reviewed","Hold for technical review",IF(OR(NOT(ISNUMBER(L154)),L154&lt;=0),"Enter valid review date","Geometry review recorded")))))))))))</x:f>
      </x:c>
      <x:c r="O154" s="25" t="str">
        <x:f>IF(A154="","",IF(COUNTIFS('Dimension Review'!$A$8:$A$107,A154)=1,INDEX('Dimension Review'!$G$8:$G$107,MATCH(A154,'Dimension Review'!$A$8:$A$107,0)),""))</x:f>
      </x:c>
    </x:row>
    <x:row r="155" ht="28" customHeight="1">
      <x:c r="A155" s="23"/>
      <x:c r="B155" s="23"/>
      <x:c r="C155" s="27"/>
      <x:c r="D155" s="27"/>
      <x:c r="E155" s="27"/>
      <x:c r="F155" s="27"/>
      <x:c r="G155" s="28" t="str">
        <x:f>IF(A155="","",IF(IF(COUNTIFS('Dimension Review'!$A$8:$A$107,A155)&lt;&gt;1,FALSE,AND(INDEX('Dimension Review'!$I$8:$I$107,MATCH(A155,'Dimension Review'!$A$8:$A$107,0))="Linked",INDEX('Dimension Review'!$B$8:$B$107,MATCH(A155,'Dimension Review'!$A$8:$A$107,0))=B155,NOT(OR(LEN(C155&amp;"")=0,LEN(D155&amp;"")=0,LEN(E155&amp;"")=0,LEN(F155&amp;"")=0)),NOT(OR(NOT(ISNUMBER(C155)),NOT(ISNUMBER(D155)),NOT(ISNUMBER(E155)),NOT(ISNUMBER(F155)),C155&lt;0,D155&lt;0,E155&lt;0,F155&lt;0)))),INDEX('Dimension Review'!$C$8:$C$107,MATCH(A155,'Dimension Review'!$A$8:$A$107,0))-INDEX('Dimension Review'!$E$8:$E$107,MATCH(A155,'Dimension Review'!$A$8:$A$107,0))-C155-D155,""))</x:f>
      </x:c>
      <x:c r="H155" s="28" t="str">
        <x:f>IF(A155="","",IF(IF(COUNTIFS('Dimension Review'!$A$8:$A$107,A155)&lt;&gt;1,FALSE,AND(INDEX('Dimension Review'!$I$8:$I$107,MATCH(A155,'Dimension Review'!$A$8:$A$107,0))="Linked",INDEX('Dimension Review'!$B$8:$B$107,MATCH(A155,'Dimension Review'!$A$8:$A$107,0))=B155,NOT(OR(LEN(C155&amp;"")=0,LEN(D155&amp;"")=0,LEN(E155&amp;"")=0,LEN(F155&amp;"")=0)),NOT(OR(NOT(ISNUMBER(C155)),NOT(ISNUMBER(D155)),NOT(ISNUMBER(E155)),NOT(ISNUMBER(F155)),C155&lt;0,D155&lt;0,E155&lt;0,F155&lt;0)))),INDEX('Dimension Review'!$D$8:$D$107,MATCH(A155,'Dimension Review'!$A$8:$A$107,0))-INDEX('Dimension Review'!$F$8:$F$107,MATCH(A155,'Dimension Review'!$A$8:$A$107,0))-E155-F155,""))</x:f>
      </x:c>
      <x:c r="I155" s="23"/>
      <x:c r="J155" s="22"/>
      <x:c r="K155" s="23"/>
      <x:c r="L155" s="26"/>
      <x:c r="M155" s="23"/>
      <x:c r="N155" s="25" t="str">
        <x:f>IF(LEN(A155&amp;"")=0,IF(COUNTA(A155,B155,C155,D155,E155,F155,I155,J155,K155,L155,M155)=0,"","Enter Opening ID"),IF(COUNTIFS('Dimension Review'!$A$118:$A$217,A155)&lt;&gt;1,"Duplicate allowance record",IF(COUNTIFS('Dimension Review'!$A$8:$A$107,A155)&lt;&gt;1,"Missing or duplicate dimensions",IF(INDEX('Dimension Review'!$I$8:$I$107,MATCH(A155,'Dimension Review'!$A$8:$A$107,0))&lt;&gt;"Linked","Dimensions incomplete or stale",IF(INDEX('Dimension Review'!$B$8:$B$107,MATCH(A155,'Dimension Review'!$A$8:$A$107,0))&lt;&gt;B155,"Revision mismatch",IF(OR(LEN(C155&amp;"")=0,LEN(D155&amp;"")=0,LEN(E155&amp;"")=0,LEN(F155&amp;"")=0),"Enter all four allowances",IF(OR(NOT(ISNUMBER(C155)),NOT(ISNUMBER(D155)),NOT(ISNUMBER(E155)),NOT(ISNUMBER(F155)),C155&lt;0,D155&lt;0,E155&lt;0,F155&lt;0),"Allowances must be nonnegative numbers",IF(OR(G155&lt;0,H155&lt;0),"Opening smaller than frame plus allowances",IF(OR(LEN(I155&amp;"")=0,LEN(J155&amp;"")=0,LEN(K155&amp;"")=0,LEN(L155&amp;"")=0,LEN(M155&amp;"")=0),"Record detail and technical review",IF(J155&lt;&gt;"Reviewed","Hold for technical review",IF(OR(NOT(ISNUMBER(L155)),L155&lt;=0),"Enter valid review date","Geometry review recorded")))))))))))</x:f>
      </x:c>
      <x:c r="O155" s="25" t="str">
        <x:f>IF(A155="","",IF(COUNTIFS('Dimension Review'!$A$8:$A$107,A155)=1,INDEX('Dimension Review'!$G$8:$G$107,MATCH(A155,'Dimension Review'!$A$8:$A$107,0)),""))</x:f>
      </x:c>
    </x:row>
    <x:row r="156" ht="28" customHeight="1">
      <x:c r="A156" s="23"/>
      <x:c r="B156" s="23"/>
      <x:c r="C156" s="27"/>
      <x:c r="D156" s="27"/>
      <x:c r="E156" s="27"/>
      <x:c r="F156" s="27"/>
      <x:c r="G156" s="28" t="str">
        <x:f>IF(A156="","",IF(IF(COUNTIFS('Dimension Review'!$A$8:$A$107,A156)&lt;&gt;1,FALSE,AND(INDEX('Dimension Review'!$I$8:$I$107,MATCH(A156,'Dimension Review'!$A$8:$A$107,0))="Linked",INDEX('Dimension Review'!$B$8:$B$107,MATCH(A156,'Dimension Review'!$A$8:$A$107,0))=B156,NOT(OR(LEN(C156&amp;"")=0,LEN(D156&amp;"")=0,LEN(E156&amp;"")=0,LEN(F156&amp;"")=0)),NOT(OR(NOT(ISNUMBER(C156)),NOT(ISNUMBER(D156)),NOT(ISNUMBER(E156)),NOT(ISNUMBER(F156)),C156&lt;0,D156&lt;0,E156&lt;0,F156&lt;0)))),INDEX('Dimension Review'!$C$8:$C$107,MATCH(A156,'Dimension Review'!$A$8:$A$107,0))-INDEX('Dimension Review'!$E$8:$E$107,MATCH(A156,'Dimension Review'!$A$8:$A$107,0))-C156-D156,""))</x:f>
      </x:c>
      <x:c r="H156" s="28" t="str">
        <x:f>IF(A156="","",IF(IF(COUNTIFS('Dimension Review'!$A$8:$A$107,A156)&lt;&gt;1,FALSE,AND(INDEX('Dimension Review'!$I$8:$I$107,MATCH(A156,'Dimension Review'!$A$8:$A$107,0))="Linked",INDEX('Dimension Review'!$B$8:$B$107,MATCH(A156,'Dimension Review'!$A$8:$A$107,0))=B156,NOT(OR(LEN(C156&amp;"")=0,LEN(D156&amp;"")=0,LEN(E156&amp;"")=0,LEN(F156&amp;"")=0)),NOT(OR(NOT(ISNUMBER(C156)),NOT(ISNUMBER(D156)),NOT(ISNUMBER(E156)),NOT(ISNUMBER(F156)),C156&lt;0,D156&lt;0,E156&lt;0,F156&lt;0)))),INDEX('Dimension Review'!$D$8:$D$107,MATCH(A156,'Dimension Review'!$A$8:$A$107,0))-INDEX('Dimension Review'!$F$8:$F$107,MATCH(A156,'Dimension Review'!$A$8:$A$107,0))-E156-F156,""))</x:f>
      </x:c>
      <x:c r="I156" s="23"/>
      <x:c r="J156" s="22"/>
      <x:c r="K156" s="23"/>
      <x:c r="L156" s="26"/>
      <x:c r="M156" s="23"/>
      <x:c r="N156" s="25" t="str">
        <x:f>IF(LEN(A156&amp;"")=0,IF(COUNTA(A156,B156,C156,D156,E156,F156,I156,J156,K156,L156,M156)=0,"","Enter Opening ID"),IF(COUNTIFS('Dimension Review'!$A$118:$A$217,A156)&lt;&gt;1,"Duplicate allowance record",IF(COUNTIFS('Dimension Review'!$A$8:$A$107,A156)&lt;&gt;1,"Missing or duplicate dimensions",IF(INDEX('Dimension Review'!$I$8:$I$107,MATCH(A156,'Dimension Review'!$A$8:$A$107,0))&lt;&gt;"Linked","Dimensions incomplete or stale",IF(INDEX('Dimension Review'!$B$8:$B$107,MATCH(A156,'Dimension Review'!$A$8:$A$107,0))&lt;&gt;B156,"Revision mismatch",IF(OR(LEN(C156&amp;"")=0,LEN(D156&amp;"")=0,LEN(E156&amp;"")=0,LEN(F156&amp;"")=0),"Enter all four allowances",IF(OR(NOT(ISNUMBER(C156)),NOT(ISNUMBER(D156)),NOT(ISNUMBER(E156)),NOT(ISNUMBER(F156)),C156&lt;0,D156&lt;0,E156&lt;0,F156&lt;0),"Allowances must be nonnegative numbers",IF(OR(G156&lt;0,H156&lt;0),"Opening smaller than frame plus allowances",IF(OR(LEN(I156&amp;"")=0,LEN(J156&amp;"")=0,LEN(K156&amp;"")=0,LEN(L156&amp;"")=0,LEN(M156&amp;"")=0),"Record detail and technical review",IF(J156&lt;&gt;"Reviewed","Hold for technical review",IF(OR(NOT(ISNUMBER(L156)),L156&lt;=0),"Enter valid review date","Geometry review recorded")))))))))))</x:f>
      </x:c>
      <x:c r="O156" s="25" t="str">
        <x:f>IF(A156="","",IF(COUNTIFS('Dimension Review'!$A$8:$A$107,A156)=1,INDEX('Dimension Review'!$G$8:$G$107,MATCH(A156,'Dimension Review'!$A$8:$A$107,0)),""))</x:f>
      </x:c>
    </x:row>
    <x:row r="157" ht="28" customHeight="1">
      <x:c r="A157" s="23"/>
      <x:c r="B157" s="23"/>
      <x:c r="C157" s="27"/>
      <x:c r="D157" s="27"/>
      <x:c r="E157" s="27"/>
      <x:c r="F157" s="27"/>
      <x:c r="G157" s="28" t="str">
        <x:f>IF(A157="","",IF(IF(COUNTIFS('Dimension Review'!$A$8:$A$107,A157)&lt;&gt;1,FALSE,AND(INDEX('Dimension Review'!$I$8:$I$107,MATCH(A157,'Dimension Review'!$A$8:$A$107,0))="Linked",INDEX('Dimension Review'!$B$8:$B$107,MATCH(A157,'Dimension Review'!$A$8:$A$107,0))=B157,NOT(OR(LEN(C157&amp;"")=0,LEN(D157&amp;"")=0,LEN(E157&amp;"")=0,LEN(F157&amp;"")=0)),NOT(OR(NOT(ISNUMBER(C157)),NOT(ISNUMBER(D157)),NOT(ISNUMBER(E157)),NOT(ISNUMBER(F157)),C157&lt;0,D157&lt;0,E157&lt;0,F157&lt;0)))),INDEX('Dimension Review'!$C$8:$C$107,MATCH(A157,'Dimension Review'!$A$8:$A$107,0))-INDEX('Dimension Review'!$E$8:$E$107,MATCH(A157,'Dimension Review'!$A$8:$A$107,0))-C157-D157,""))</x:f>
      </x:c>
      <x:c r="H157" s="28" t="str">
        <x:f>IF(A157="","",IF(IF(COUNTIFS('Dimension Review'!$A$8:$A$107,A157)&lt;&gt;1,FALSE,AND(INDEX('Dimension Review'!$I$8:$I$107,MATCH(A157,'Dimension Review'!$A$8:$A$107,0))="Linked",INDEX('Dimension Review'!$B$8:$B$107,MATCH(A157,'Dimension Review'!$A$8:$A$107,0))=B157,NOT(OR(LEN(C157&amp;"")=0,LEN(D157&amp;"")=0,LEN(E157&amp;"")=0,LEN(F157&amp;"")=0)),NOT(OR(NOT(ISNUMBER(C157)),NOT(ISNUMBER(D157)),NOT(ISNUMBER(E157)),NOT(ISNUMBER(F157)),C157&lt;0,D157&lt;0,E157&lt;0,F157&lt;0)))),INDEX('Dimension Review'!$D$8:$D$107,MATCH(A157,'Dimension Review'!$A$8:$A$107,0))-INDEX('Dimension Review'!$F$8:$F$107,MATCH(A157,'Dimension Review'!$A$8:$A$107,0))-E157-F157,""))</x:f>
      </x:c>
      <x:c r="I157" s="23"/>
      <x:c r="J157" s="22"/>
      <x:c r="K157" s="23"/>
      <x:c r="L157" s="26"/>
      <x:c r="M157" s="23"/>
      <x:c r="N157" s="25" t="str">
        <x:f>IF(LEN(A157&amp;"")=0,IF(COUNTA(A157,B157,C157,D157,E157,F157,I157,J157,K157,L157,M157)=0,"","Enter Opening ID"),IF(COUNTIFS('Dimension Review'!$A$118:$A$217,A157)&lt;&gt;1,"Duplicate allowance record",IF(COUNTIFS('Dimension Review'!$A$8:$A$107,A157)&lt;&gt;1,"Missing or duplicate dimensions",IF(INDEX('Dimension Review'!$I$8:$I$107,MATCH(A157,'Dimension Review'!$A$8:$A$107,0))&lt;&gt;"Linked","Dimensions incomplete or stale",IF(INDEX('Dimension Review'!$B$8:$B$107,MATCH(A157,'Dimension Review'!$A$8:$A$107,0))&lt;&gt;B157,"Revision mismatch",IF(OR(LEN(C157&amp;"")=0,LEN(D157&amp;"")=0,LEN(E157&amp;"")=0,LEN(F157&amp;"")=0),"Enter all four allowances",IF(OR(NOT(ISNUMBER(C157)),NOT(ISNUMBER(D157)),NOT(ISNUMBER(E157)),NOT(ISNUMBER(F157)),C157&lt;0,D157&lt;0,E157&lt;0,F157&lt;0),"Allowances must be nonnegative numbers",IF(OR(G157&lt;0,H157&lt;0),"Opening smaller than frame plus allowances",IF(OR(LEN(I157&amp;"")=0,LEN(J157&amp;"")=0,LEN(K157&amp;"")=0,LEN(L157&amp;"")=0,LEN(M157&amp;"")=0),"Record detail and technical review",IF(J157&lt;&gt;"Reviewed","Hold for technical review",IF(OR(NOT(ISNUMBER(L157)),L157&lt;=0),"Enter valid review date","Geometry review recorded")))))))))))</x:f>
      </x:c>
      <x:c r="O157" s="25" t="str">
        <x:f>IF(A157="","",IF(COUNTIFS('Dimension Review'!$A$8:$A$107,A157)=1,INDEX('Dimension Review'!$G$8:$G$107,MATCH(A157,'Dimension Review'!$A$8:$A$107,0)),""))</x:f>
      </x:c>
    </x:row>
    <x:row r="158" ht="28" customHeight="1">
      <x:c r="A158" s="23"/>
      <x:c r="B158" s="23"/>
      <x:c r="C158" s="27"/>
      <x:c r="D158" s="27"/>
      <x:c r="E158" s="27"/>
      <x:c r="F158" s="27"/>
      <x:c r="G158" s="28" t="str">
        <x:f>IF(A158="","",IF(IF(COUNTIFS('Dimension Review'!$A$8:$A$107,A158)&lt;&gt;1,FALSE,AND(INDEX('Dimension Review'!$I$8:$I$107,MATCH(A158,'Dimension Review'!$A$8:$A$107,0))="Linked",INDEX('Dimension Review'!$B$8:$B$107,MATCH(A158,'Dimension Review'!$A$8:$A$107,0))=B158,NOT(OR(LEN(C158&amp;"")=0,LEN(D158&amp;"")=0,LEN(E158&amp;"")=0,LEN(F158&amp;"")=0)),NOT(OR(NOT(ISNUMBER(C158)),NOT(ISNUMBER(D158)),NOT(ISNUMBER(E158)),NOT(ISNUMBER(F158)),C158&lt;0,D158&lt;0,E158&lt;0,F158&lt;0)))),INDEX('Dimension Review'!$C$8:$C$107,MATCH(A158,'Dimension Review'!$A$8:$A$107,0))-INDEX('Dimension Review'!$E$8:$E$107,MATCH(A158,'Dimension Review'!$A$8:$A$107,0))-C158-D158,""))</x:f>
      </x:c>
      <x:c r="H158" s="28" t="str">
        <x:f>IF(A158="","",IF(IF(COUNTIFS('Dimension Review'!$A$8:$A$107,A158)&lt;&gt;1,FALSE,AND(INDEX('Dimension Review'!$I$8:$I$107,MATCH(A158,'Dimension Review'!$A$8:$A$107,0))="Linked",INDEX('Dimension Review'!$B$8:$B$107,MATCH(A158,'Dimension Review'!$A$8:$A$107,0))=B158,NOT(OR(LEN(C158&amp;"")=0,LEN(D158&amp;"")=0,LEN(E158&amp;"")=0,LEN(F158&amp;"")=0)),NOT(OR(NOT(ISNUMBER(C158)),NOT(ISNUMBER(D158)),NOT(ISNUMBER(E158)),NOT(ISNUMBER(F158)),C158&lt;0,D158&lt;0,E158&lt;0,F158&lt;0)))),INDEX('Dimension Review'!$D$8:$D$107,MATCH(A158,'Dimension Review'!$A$8:$A$107,0))-INDEX('Dimension Review'!$F$8:$F$107,MATCH(A158,'Dimension Review'!$A$8:$A$107,0))-E158-F158,""))</x:f>
      </x:c>
      <x:c r="I158" s="23"/>
      <x:c r="J158" s="22"/>
      <x:c r="K158" s="23"/>
      <x:c r="L158" s="26"/>
      <x:c r="M158" s="23"/>
      <x:c r="N158" s="25" t="str">
        <x:f>IF(LEN(A158&amp;"")=0,IF(COUNTA(A158,B158,C158,D158,E158,F158,I158,J158,K158,L158,M158)=0,"","Enter Opening ID"),IF(COUNTIFS('Dimension Review'!$A$118:$A$217,A158)&lt;&gt;1,"Duplicate allowance record",IF(COUNTIFS('Dimension Review'!$A$8:$A$107,A158)&lt;&gt;1,"Missing or duplicate dimensions",IF(INDEX('Dimension Review'!$I$8:$I$107,MATCH(A158,'Dimension Review'!$A$8:$A$107,0))&lt;&gt;"Linked","Dimensions incomplete or stale",IF(INDEX('Dimension Review'!$B$8:$B$107,MATCH(A158,'Dimension Review'!$A$8:$A$107,0))&lt;&gt;B158,"Revision mismatch",IF(OR(LEN(C158&amp;"")=0,LEN(D158&amp;"")=0,LEN(E158&amp;"")=0,LEN(F158&amp;"")=0),"Enter all four allowances",IF(OR(NOT(ISNUMBER(C158)),NOT(ISNUMBER(D158)),NOT(ISNUMBER(E158)),NOT(ISNUMBER(F158)),C158&lt;0,D158&lt;0,E158&lt;0,F158&lt;0),"Allowances must be nonnegative numbers",IF(OR(G158&lt;0,H158&lt;0),"Opening smaller than frame plus allowances",IF(OR(LEN(I158&amp;"")=0,LEN(J158&amp;"")=0,LEN(K158&amp;"")=0,LEN(L158&amp;"")=0,LEN(M158&amp;"")=0),"Record detail and technical review",IF(J158&lt;&gt;"Reviewed","Hold for technical review",IF(OR(NOT(ISNUMBER(L158)),L158&lt;=0),"Enter valid review date","Geometry review recorded")))))))))))</x:f>
      </x:c>
      <x:c r="O158" s="25" t="str">
        <x:f>IF(A158="","",IF(COUNTIFS('Dimension Review'!$A$8:$A$107,A158)=1,INDEX('Dimension Review'!$G$8:$G$107,MATCH(A158,'Dimension Review'!$A$8:$A$107,0)),""))</x:f>
      </x:c>
    </x:row>
    <x:row r="159" ht="28" customHeight="1">
      <x:c r="A159" s="23"/>
      <x:c r="B159" s="23"/>
      <x:c r="C159" s="27"/>
      <x:c r="D159" s="27"/>
      <x:c r="E159" s="27"/>
      <x:c r="F159" s="27"/>
      <x:c r="G159" s="28" t="str">
        <x:f>IF(A159="","",IF(IF(COUNTIFS('Dimension Review'!$A$8:$A$107,A159)&lt;&gt;1,FALSE,AND(INDEX('Dimension Review'!$I$8:$I$107,MATCH(A159,'Dimension Review'!$A$8:$A$107,0))="Linked",INDEX('Dimension Review'!$B$8:$B$107,MATCH(A159,'Dimension Review'!$A$8:$A$107,0))=B159,NOT(OR(LEN(C159&amp;"")=0,LEN(D159&amp;"")=0,LEN(E159&amp;"")=0,LEN(F159&amp;"")=0)),NOT(OR(NOT(ISNUMBER(C159)),NOT(ISNUMBER(D159)),NOT(ISNUMBER(E159)),NOT(ISNUMBER(F159)),C159&lt;0,D159&lt;0,E159&lt;0,F159&lt;0)))),INDEX('Dimension Review'!$C$8:$C$107,MATCH(A159,'Dimension Review'!$A$8:$A$107,0))-INDEX('Dimension Review'!$E$8:$E$107,MATCH(A159,'Dimension Review'!$A$8:$A$107,0))-C159-D159,""))</x:f>
      </x:c>
      <x:c r="H159" s="28" t="str">
        <x:f>IF(A159="","",IF(IF(COUNTIFS('Dimension Review'!$A$8:$A$107,A159)&lt;&gt;1,FALSE,AND(INDEX('Dimension Review'!$I$8:$I$107,MATCH(A159,'Dimension Review'!$A$8:$A$107,0))="Linked",INDEX('Dimension Review'!$B$8:$B$107,MATCH(A159,'Dimension Review'!$A$8:$A$107,0))=B159,NOT(OR(LEN(C159&amp;"")=0,LEN(D159&amp;"")=0,LEN(E159&amp;"")=0,LEN(F159&amp;"")=0)),NOT(OR(NOT(ISNUMBER(C159)),NOT(ISNUMBER(D159)),NOT(ISNUMBER(E159)),NOT(ISNUMBER(F159)),C159&lt;0,D159&lt;0,E159&lt;0,F159&lt;0)))),INDEX('Dimension Review'!$D$8:$D$107,MATCH(A159,'Dimension Review'!$A$8:$A$107,0))-INDEX('Dimension Review'!$F$8:$F$107,MATCH(A159,'Dimension Review'!$A$8:$A$107,0))-E159-F159,""))</x:f>
      </x:c>
      <x:c r="I159" s="23"/>
      <x:c r="J159" s="22"/>
      <x:c r="K159" s="23"/>
      <x:c r="L159" s="26"/>
      <x:c r="M159" s="23"/>
      <x:c r="N159" s="25" t="str">
        <x:f>IF(LEN(A159&amp;"")=0,IF(COUNTA(A159,B159,C159,D159,E159,F159,I159,J159,K159,L159,M159)=0,"","Enter Opening ID"),IF(COUNTIFS('Dimension Review'!$A$118:$A$217,A159)&lt;&gt;1,"Duplicate allowance record",IF(COUNTIFS('Dimension Review'!$A$8:$A$107,A159)&lt;&gt;1,"Missing or duplicate dimensions",IF(INDEX('Dimension Review'!$I$8:$I$107,MATCH(A159,'Dimension Review'!$A$8:$A$107,0))&lt;&gt;"Linked","Dimensions incomplete or stale",IF(INDEX('Dimension Review'!$B$8:$B$107,MATCH(A159,'Dimension Review'!$A$8:$A$107,0))&lt;&gt;B159,"Revision mismatch",IF(OR(LEN(C159&amp;"")=0,LEN(D159&amp;"")=0,LEN(E159&amp;"")=0,LEN(F159&amp;"")=0),"Enter all four allowances",IF(OR(NOT(ISNUMBER(C159)),NOT(ISNUMBER(D159)),NOT(ISNUMBER(E159)),NOT(ISNUMBER(F159)),C159&lt;0,D159&lt;0,E159&lt;0,F159&lt;0),"Allowances must be nonnegative numbers",IF(OR(G159&lt;0,H159&lt;0),"Opening smaller than frame plus allowances",IF(OR(LEN(I159&amp;"")=0,LEN(J159&amp;"")=0,LEN(K159&amp;"")=0,LEN(L159&amp;"")=0,LEN(M159&amp;"")=0),"Record detail and technical review",IF(J159&lt;&gt;"Reviewed","Hold for technical review",IF(OR(NOT(ISNUMBER(L159)),L159&lt;=0),"Enter valid review date","Geometry review recorded")))))))))))</x:f>
      </x:c>
      <x:c r="O159" s="25" t="str">
        <x:f>IF(A159="","",IF(COUNTIFS('Dimension Review'!$A$8:$A$107,A159)=1,INDEX('Dimension Review'!$G$8:$G$107,MATCH(A159,'Dimension Review'!$A$8:$A$107,0)),""))</x:f>
      </x:c>
    </x:row>
    <x:row r="160" ht="28" customHeight="1">
      <x:c r="A160" s="23"/>
      <x:c r="B160" s="23"/>
      <x:c r="C160" s="27"/>
      <x:c r="D160" s="27"/>
      <x:c r="E160" s="27"/>
      <x:c r="F160" s="27"/>
      <x:c r="G160" s="28" t="str">
        <x:f>IF(A160="","",IF(IF(COUNTIFS('Dimension Review'!$A$8:$A$107,A160)&lt;&gt;1,FALSE,AND(INDEX('Dimension Review'!$I$8:$I$107,MATCH(A160,'Dimension Review'!$A$8:$A$107,0))="Linked",INDEX('Dimension Review'!$B$8:$B$107,MATCH(A160,'Dimension Review'!$A$8:$A$107,0))=B160,NOT(OR(LEN(C160&amp;"")=0,LEN(D160&amp;"")=0,LEN(E160&amp;"")=0,LEN(F160&amp;"")=0)),NOT(OR(NOT(ISNUMBER(C160)),NOT(ISNUMBER(D160)),NOT(ISNUMBER(E160)),NOT(ISNUMBER(F160)),C160&lt;0,D160&lt;0,E160&lt;0,F160&lt;0)))),INDEX('Dimension Review'!$C$8:$C$107,MATCH(A160,'Dimension Review'!$A$8:$A$107,0))-INDEX('Dimension Review'!$E$8:$E$107,MATCH(A160,'Dimension Review'!$A$8:$A$107,0))-C160-D160,""))</x:f>
      </x:c>
      <x:c r="H160" s="28" t="str">
        <x:f>IF(A160="","",IF(IF(COUNTIFS('Dimension Review'!$A$8:$A$107,A160)&lt;&gt;1,FALSE,AND(INDEX('Dimension Review'!$I$8:$I$107,MATCH(A160,'Dimension Review'!$A$8:$A$107,0))="Linked",INDEX('Dimension Review'!$B$8:$B$107,MATCH(A160,'Dimension Review'!$A$8:$A$107,0))=B160,NOT(OR(LEN(C160&amp;"")=0,LEN(D160&amp;"")=0,LEN(E160&amp;"")=0,LEN(F160&amp;"")=0)),NOT(OR(NOT(ISNUMBER(C160)),NOT(ISNUMBER(D160)),NOT(ISNUMBER(E160)),NOT(ISNUMBER(F160)),C160&lt;0,D160&lt;0,E160&lt;0,F160&lt;0)))),INDEX('Dimension Review'!$D$8:$D$107,MATCH(A160,'Dimension Review'!$A$8:$A$107,0))-INDEX('Dimension Review'!$F$8:$F$107,MATCH(A160,'Dimension Review'!$A$8:$A$107,0))-E160-F160,""))</x:f>
      </x:c>
      <x:c r="I160" s="23"/>
      <x:c r="J160" s="22"/>
      <x:c r="K160" s="23"/>
      <x:c r="L160" s="26"/>
      <x:c r="M160" s="23"/>
      <x:c r="N160" s="25" t="str">
        <x:f>IF(LEN(A160&amp;"")=0,IF(COUNTA(A160,B160,C160,D160,E160,F160,I160,J160,K160,L160,M160)=0,"","Enter Opening ID"),IF(COUNTIFS('Dimension Review'!$A$118:$A$217,A160)&lt;&gt;1,"Duplicate allowance record",IF(COUNTIFS('Dimension Review'!$A$8:$A$107,A160)&lt;&gt;1,"Missing or duplicate dimensions",IF(INDEX('Dimension Review'!$I$8:$I$107,MATCH(A160,'Dimension Review'!$A$8:$A$107,0))&lt;&gt;"Linked","Dimensions incomplete or stale",IF(INDEX('Dimension Review'!$B$8:$B$107,MATCH(A160,'Dimension Review'!$A$8:$A$107,0))&lt;&gt;B160,"Revision mismatch",IF(OR(LEN(C160&amp;"")=0,LEN(D160&amp;"")=0,LEN(E160&amp;"")=0,LEN(F160&amp;"")=0),"Enter all four allowances",IF(OR(NOT(ISNUMBER(C160)),NOT(ISNUMBER(D160)),NOT(ISNUMBER(E160)),NOT(ISNUMBER(F160)),C160&lt;0,D160&lt;0,E160&lt;0,F160&lt;0),"Allowances must be nonnegative numbers",IF(OR(G160&lt;0,H160&lt;0),"Opening smaller than frame plus allowances",IF(OR(LEN(I160&amp;"")=0,LEN(J160&amp;"")=0,LEN(K160&amp;"")=0,LEN(L160&amp;"")=0,LEN(M160&amp;"")=0),"Record detail and technical review",IF(J160&lt;&gt;"Reviewed","Hold for technical review",IF(OR(NOT(ISNUMBER(L160)),L160&lt;=0),"Enter valid review date","Geometry review recorded")))))))))))</x:f>
      </x:c>
      <x:c r="O160" s="25" t="str">
        <x:f>IF(A160="","",IF(COUNTIFS('Dimension Review'!$A$8:$A$107,A160)=1,INDEX('Dimension Review'!$G$8:$G$107,MATCH(A160,'Dimension Review'!$A$8:$A$107,0)),""))</x:f>
      </x:c>
    </x:row>
    <x:row r="161" ht="28" customHeight="1">
      <x:c r="A161" s="23"/>
      <x:c r="B161" s="23"/>
      <x:c r="C161" s="27"/>
      <x:c r="D161" s="27"/>
      <x:c r="E161" s="27"/>
      <x:c r="F161" s="27"/>
      <x:c r="G161" s="28" t="str">
        <x:f>IF(A161="","",IF(IF(COUNTIFS('Dimension Review'!$A$8:$A$107,A161)&lt;&gt;1,FALSE,AND(INDEX('Dimension Review'!$I$8:$I$107,MATCH(A161,'Dimension Review'!$A$8:$A$107,0))="Linked",INDEX('Dimension Review'!$B$8:$B$107,MATCH(A161,'Dimension Review'!$A$8:$A$107,0))=B161,NOT(OR(LEN(C161&amp;"")=0,LEN(D161&amp;"")=0,LEN(E161&amp;"")=0,LEN(F161&amp;"")=0)),NOT(OR(NOT(ISNUMBER(C161)),NOT(ISNUMBER(D161)),NOT(ISNUMBER(E161)),NOT(ISNUMBER(F161)),C161&lt;0,D161&lt;0,E161&lt;0,F161&lt;0)))),INDEX('Dimension Review'!$C$8:$C$107,MATCH(A161,'Dimension Review'!$A$8:$A$107,0))-INDEX('Dimension Review'!$E$8:$E$107,MATCH(A161,'Dimension Review'!$A$8:$A$107,0))-C161-D161,""))</x:f>
      </x:c>
      <x:c r="H161" s="28" t="str">
        <x:f>IF(A161="","",IF(IF(COUNTIFS('Dimension Review'!$A$8:$A$107,A161)&lt;&gt;1,FALSE,AND(INDEX('Dimension Review'!$I$8:$I$107,MATCH(A161,'Dimension Review'!$A$8:$A$107,0))="Linked",INDEX('Dimension Review'!$B$8:$B$107,MATCH(A161,'Dimension Review'!$A$8:$A$107,0))=B161,NOT(OR(LEN(C161&amp;"")=0,LEN(D161&amp;"")=0,LEN(E161&amp;"")=0,LEN(F161&amp;"")=0)),NOT(OR(NOT(ISNUMBER(C161)),NOT(ISNUMBER(D161)),NOT(ISNUMBER(E161)),NOT(ISNUMBER(F161)),C161&lt;0,D161&lt;0,E161&lt;0,F161&lt;0)))),INDEX('Dimension Review'!$D$8:$D$107,MATCH(A161,'Dimension Review'!$A$8:$A$107,0))-INDEX('Dimension Review'!$F$8:$F$107,MATCH(A161,'Dimension Review'!$A$8:$A$107,0))-E161-F161,""))</x:f>
      </x:c>
      <x:c r="I161" s="23"/>
      <x:c r="J161" s="22"/>
      <x:c r="K161" s="23"/>
      <x:c r="L161" s="26"/>
      <x:c r="M161" s="23"/>
      <x:c r="N161" s="25" t="str">
        <x:f>IF(LEN(A161&amp;"")=0,IF(COUNTA(A161,B161,C161,D161,E161,F161,I161,J161,K161,L161,M161)=0,"","Enter Opening ID"),IF(COUNTIFS('Dimension Review'!$A$118:$A$217,A161)&lt;&gt;1,"Duplicate allowance record",IF(COUNTIFS('Dimension Review'!$A$8:$A$107,A161)&lt;&gt;1,"Missing or duplicate dimensions",IF(INDEX('Dimension Review'!$I$8:$I$107,MATCH(A161,'Dimension Review'!$A$8:$A$107,0))&lt;&gt;"Linked","Dimensions incomplete or stale",IF(INDEX('Dimension Review'!$B$8:$B$107,MATCH(A161,'Dimension Review'!$A$8:$A$107,0))&lt;&gt;B161,"Revision mismatch",IF(OR(LEN(C161&amp;"")=0,LEN(D161&amp;"")=0,LEN(E161&amp;"")=0,LEN(F161&amp;"")=0),"Enter all four allowances",IF(OR(NOT(ISNUMBER(C161)),NOT(ISNUMBER(D161)),NOT(ISNUMBER(E161)),NOT(ISNUMBER(F161)),C161&lt;0,D161&lt;0,E161&lt;0,F161&lt;0),"Allowances must be nonnegative numbers",IF(OR(G161&lt;0,H161&lt;0),"Opening smaller than frame plus allowances",IF(OR(LEN(I161&amp;"")=0,LEN(J161&amp;"")=0,LEN(K161&amp;"")=0,LEN(L161&amp;"")=0,LEN(M161&amp;"")=0),"Record detail and technical review",IF(J161&lt;&gt;"Reviewed","Hold for technical review",IF(OR(NOT(ISNUMBER(L161)),L161&lt;=0),"Enter valid review date","Geometry review recorded")))))))))))</x:f>
      </x:c>
      <x:c r="O161" s="25" t="str">
        <x:f>IF(A161="","",IF(COUNTIFS('Dimension Review'!$A$8:$A$107,A161)=1,INDEX('Dimension Review'!$G$8:$G$107,MATCH(A161,'Dimension Review'!$A$8:$A$107,0)),""))</x:f>
      </x:c>
    </x:row>
    <x:row r="162" ht="28" customHeight="1">
      <x:c r="A162" s="23"/>
      <x:c r="B162" s="23"/>
      <x:c r="C162" s="27"/>
      <x:c r="D162" s="27"/>
      <x:c r="E162" s="27"/>
      <x:c r="F162" s="27"/>
      <x:c r="G162" s="28" t="str">
        <x:f>IF(A162="","",IF(IF(COUNTIFS('Dimension Review'!$A$8:$A$107,A162)&lt;&gt;1,FALSE,AND(INDEX('Dimension Review'!$I$8:$I$107,MATCH(A162,'Dimension Review'!$A$8:$A$107,0))="Linked",INDEX('Dimension Review'!$B$8:$B$107,MATCH(A162,'Dimension Review'!$A$8:$A$107,0))=B162,NOT(OR(LEN(C162&amp;"")=0,LEN(D162&amp;"")=0,LEN(E162&amp;"")=0,LEN(F162&amp;"")=0)),NOT(OR(NOT(ISNUMBER(C162)),NOT(ISNUMBER(D162)),NOT(ISNUMBER(E162)),NOT(ISNUMBER(F162)),C162&lt;0,D162&lt;0,E162&lt;0,F162&lt;0)))),INDEX('Dimension Review'!$C$8:$C$107,MATCH(A162,'Dimension Review'!$A$8:$A$107,0))-INDEX('Dimension Review'!$E$8:$E$107,MATCH(A162,'Dimension Review'!$A$8:$A$107,0))-C162-D162,""))</x:f>
      </x:c>
      <x:c r="H162" s="28" t="str">
        <x:f>IF(A162="","",IF(IF(COUNTIFS('Dimension Review'!$A$8:$A$107,A162)&lt;&gt;1,FALSE,AND(INDEX('Dimension Review'!$I$8:$I$107,MATCH(A162,'Dimension Review'!$A$8:$A$107,0))="Linked",INDEX('Dimension Review'!$B$8:$B$107,MATCH(A162,'Dimension Review'!$A$8:$A$107,0))=B162,NOT(OR(LEN(C162&amp;"")=0,LEN(D162&amp;"")=0,LEN(E162&amp;"")=0,LEN(F162&amp;"")=0)),NOT(OR(NOT(ISNUMBER(C162)),NOT(ISNUMBER(D162)),NOT(ISNUMBER(E162)),NOT(ISNUMBER(F162)),C162&lt;0,D162&lt;0,E162&lt;0,F162&lt;0)))),INDEX('Dimension Review'!$D$8:$D$107,MATCH(A162,'Dimension Review'!$A$8:$A$107,0))-INDEX('Dimension Review'!$F$8:$F$107,MATCH(A162,'Dimension Review'!$A$8:$A$107,0))-E162-F162,""))</x:f>
      </x:c>
      <x:c r="I162" s="23"/>
      <x:c r="J162" s="22"/>
      <x:c r="K162" s="23"/>
      <x:c r="L162" s="26"/>
      <x:c r="M162" s="23"/>
      <x:c r="N162" s="25" t="str">
        <x:f>IF(LEN(A162&amp;"")=0,IF(COUNTA(A162,B162,C162,D162,E162,F162,I162,J162,K162,L162,M162)=0,"","Enter Opening ID"),IF(COUNTIFS('Dimension Review'!$A$118:$A$217,A162)&lt;&gt;1,"Duplicate allowance record",IF(COUNTIFS('Dimension Review'!$A$8:$A$107,A162)&lt;&gt;1,"Missing or duplicate dimensions",IF(INDEX('Dimension Review'!$I$8:$I$107,MATCH(A162,'Dimension Review'!$A$8:$A$107,0))&lt;&gt;"Linked","Dimensions incomplete or stale",IF(INDEX('Dimension Review'!$B$8:$B$107,MATCH(A162,'Dimension Review'!$A$8:$A$107,0))&lt;&gt;B162,"Revision mismatch",IF(OR(LEN(C162&amp;"")=0,LEN(D162&amp;"")=0,LEN(E162&amp;"")=0,LEN(F162&amp;"")=0),"Enter all four allowances",IF(OR(NOT(ISNUMBER(C162)),NOT(ISNUMBER(D162)),NOT(ISNUMBER(E162)),NOT(ISNUMBER(F162)),C162&lt;0,D162&lt;0,E162&lt;0,F162&lt;0),"Allowances must be nonnegative numbers",IF(OR(G162&lt;0,H162&lt;0),"Opening smaller than frame plus allowances",IF(OR(LEN(I162&amp;"")=0,LEN(J162&amp;"")=0,LEN(K162&amp;"")=0,LEN(L162&amp;"")=0,LEN(M162&amp;"")=0),"Record detail and technical review",IF(J162&lt;&gt;"Reviewed","Hold for technical review",IF(OR(NOT(ISNUMBER(L162)),L162&lt;=0),"Enter valid review date","Geometry review recorded")))))))))))</x:f>
      </x:c>
      <x:c r="O162" s="25" t="str">
        <x:f>IF(A162="","",IF(COUNTIFS('Dimension Review'!$A$8:$A$107,A162)=1,INDEX('Dimension Review'!$G$8:$G$107,MATCH(A162,'Dimension Review'!$A$8:$A$107,0)),""))</x:f>
      </x:c>
    </x:row>
    <x:row r="163" ht="28" customHeight="1">
      <x:c r="A163" s="23"/>
      <x:c r="B163" s="23"/>
      <x:c r="C163" s="27"/>
      <x:c r="D163" s="27"/>
      <x:c r="E163" s="27"/>
      <x:c r="F163" s="27"/>
      <x:c r="G163" s="28" t="str">
        <x:f>IF(A163="","",IF(IF(COUNTIFS('Dimension Review'!$A$8:$A$107,A163)&lt;&gt;1,FALSE,AND(INDEX('Dimension Review'!$I$8:$I$107,MATCH(A163,'Dimension Review'!$A$8:$A$107,0))="Linked",INDEX('Dimension Review'!$B$8:$B$107,MATCH(A163,'Dimension Review'!$A$8:$A$107,0))=B163,NOT(OR(LEN(C163&amp;"")=0,LEN(D163&amp;"")=0,LEN(E163&amp;"")=0,LEN(F163&amp;"")=0)),NOT(OR(NOT(ISNUMBER(C163)),NOT(ISNUMBER(D163)),NOT(ISNUMBER(E163)),NOT(ISNUMBER(F163)),C163&lt;0,D163&lt;0,E163&lt;0,F163&lt;0)))),INDEX('Dimension Review'!$C$8:$C$107,MATCH(A163,'Dimension Review'!$A$8:$A$107,0))-INDEX('Dimension Review'!$E$8:$E$107,MATCH(A163,'Dimension Review'!$A$8:$A$107,0))-C163-D163,""))</x:f>
      </x:c>
      <x:c r="H163" s="28" t="str">
        <x:f>IF(A163="","",IF(IF(COUNTIFS('Dimension Review'!$A$8:$A$107,A163)&lt;&gt;1,FALSE,AND(INDEX('Dimension Review'!$I$8:$I$107,MATCH(A163,'Dimension Review'!$A$8:$A$107,0))="Linked",INDEX('Dimension Review'!$B$8:$B$107,MATCH(A163,'Dimension Review'!$A$8:$A$107,0))=B163,NOT(OR(LEN(C163&amp;"")=0,LEN(D163&amp;"")=0,LEN(E163&amp;"")=0,LEN(F163&amp;"")=0)),NOT(OR(NOT(ISNUMBER(C163)),NOT(ISNUMBER(D163)),NOT(ISNUMBER(E163)),NOT(ISNUMBER(F163)),C163&lt;0,D163&lt;0,E163&lt;0,F163&lt;0)))),INDEX('Dimension Review'!$D$8:$D$107,MATCH(A163,'Dimension Review'!$A$8:$A$107,0))-INDEX('Dimension Review'!$F$8:$F$107,MATCH(A163,'Dimension Review'!$A$8:$A$107,0))-E163-F163,""))</x:f>
      </x:c>
      <x:c r="I163" s="23"/>
      <x:c r="J163" s="22"/>
      <x:c r="K163" s="23"/>
      <x:c r="L163" s="26"/>
      <x:c r="M163" s="23"/>
      <x:c r="N163" s="25" t="str">
        <x:f>IF(LEN(A163&amp;"")=0,IF(COUNTA(A163,B163,C163,D163,E163,F163,I163,J163,K163,L163,M163)=0,"","Enter Opening ID"),IF(COUNTIFS('Dimension Review'!$A$118:$A$217,A163)&lt;&gt;1,"Duplicate allowance record",IF(COUNTIFS('Dimension Review'!$A$8:$A$107,A163)&lt;&gt;1,"Missing or duplicate dimensions",IF(INDEX('Dimension Review'!$I$8:$I$107,MATCH(A163,'Dimension Review'!$A$8:$A$107,0))&lt;&gt;"Linked","Dimensions incomplete or stale",IF(INDEX('Dimension Review'!$B$8:$B$107,MATCH(A163,'Dimension Review'!$A$8:$A$107,0))&lt;&gt;B163,"Revision mismatch",IF(OR(LEN(C163&amp;"")=0,LEN(D163&amp;"")=0,LEN(E163&amp;"")=0,LEN(F163&amp;"")=0),"Enter all four allowances",IF(OR(NOT(ISNUMBER(C163)),NOT(ISNUMBER(D163)),NOT(ISNUMBER(E163)),NOT(ISNUMBER(F163)),C163&lt;0,D163&lt;0,E163&lt;0,F163&lt;0),"Allowances must be nonnegative numbers",IF(OR(G163&lt;0,H163&lt;0),"Opening smaller than frame plus allowances",IF(OR(LEN(I163&amp;"")=0,LEN(J163&amp;"")=0,LEN(K163&amp;"")=0,LEN(L163&amp;"")=0,LEN(M163&amp;"")=0),"Record detail and technical review",IF(J163&lt;&gt;"Reviewed","Hold for technical review",IF(OR(NOT(ISNUMBER(L163)),L163&lt;=0),"Enter valid review date","Geometry review recorded")))))))))))</x:f>
      </x:c>
      <x:c r="O163" s="25" t="str">
        <x:f>IF(A163="","",IF(COUNTIFS('Dimension Review'!$A$8:$A$107,A163)=1,INDEX('Dimension Review'!$G$8:$G$107,MATCH(A163,'Dimension Review'!$A$8:$A$107,0)),""))</x:f>
      </x:c>
    </x:row>
    <x:row r="164" ht="28" customHeight="1">
      <x:c r="A164" s="23"/>
      <x:c r="B164" s="23"/>
      <x:c r="C164" s="27"/>
      <x:c r="D164" s="27"/>
      <x:c r="E164" s="27"/>
      <x:c r="F164" s="27"/>
      <x:c r="G164" s="28" t="str">
        <x:f>IF(A164="","",IF(IF(COUNTIFS('Dimension Review'!$A$8:$A$107,A164)&lt;&gt;1,FALSE,AND(INDEX('Dimension Review'!$I$8:$I$107,MATCH(A164,'Dimension Review'!$A$8:$A$107,0))="Linked",INDEX('Dimension Review'!$B$8:$B$107,MATCH(A164,'Dimension Review'!$A$8:$A$107,0))=B164,NOT(OR(LEN(C164&amp;"")=0,LEN(D164&amp;"")=0,LEN(E164&amp;"")=0,LEN(F164&amp;"")=0)),NOT(OR(NOT(ISNUMBER(C164)),NOT(ISNUMBER(D164)),NOT(ISNUMBER(E164)),NOT(ISNUMBER(F164)),C164&lt;0,D164&lt;0,E164&lt;0,F164&lt;0)))),INDEX('Dimension Review'!$C$8:$C$107,MATCH(A164,'Dimension Review'!$A$8:$A$107,0))-INDEX('Dimension Review'!$E$8:$E$107,MATCH(A164,'Dimension Review'!$A$8:$A$107,0))-C164-D164,""))</x:f>
      </x:c>
      <x:c r="H164" s="28" t="str">
        <x:f>IF(A164="","",IF(IF(COUNTIFS('Dimension Review'!$A$8:$A$107,A164)&lt;&gt;1,FALSE,AND(INDEX('Dimension Review'!$I$8:$I$107,MATCH(A164,'Dimension Review'!$A$8:$A$107,0))="Linked",INDEX('Dimension Review'!$B$8:$B$107,MATCH(A164,'Dimension Review'!$A$8:$A$107,0))=B164,NOT(OR(LEN(C164&amp;"")=0,LEN(D164&amp;"")=0,LEN(E164&amp;"")=0,LEN(F164&amp;"")=0)),NOT(OR(NOT(ISNUMBER(C164)),NOT(ISNUMBER(D164)),NOT(ISNUMBER(E164)),NOT(ISNUMBER(F164)),C164&lt;0,D164&lt;0,E164&lt;0,F164&lt;0)))),INDEX('Dimension Review'!$D$8:$D$107,MATCH(A164,'Dimension Review'!$A$8:$A$107,0))-INDEX('Dimension Review'!$F$8:$F$107,MATCH(A164,'Dimension Review'!$A$8:$A$107,0))-E164-F164,""))</x:f>
      </x:c>
      <x:c r="I164" s="23"/>
      <x:c r="J164" s="22"/>
      <x:c r="K164" s="23"/>
      <x:c r="L164" s="26"/>
      <x:c r="M164" s="23"/>
      <x:c r="N164" s="25" t="str">
        <x:f>IF(LEN(A164&amp;"")=0,IF(COUNTA(A164,B164,C164,D164,E164,F164,I164,J164,K164,L164,M164)=0,"","Enter Opening ID"),IF(COUNTIFS('Dimension Review'!$A$118:$A$217,A164)&lt;&gt;1,"Duplicate allowance record",IF(COUNTIFS('Dimension Review'!$A$8:$A$107,A164)&lt;&gt;1,"Missing or duplicate dimensions",IF(INDEX('Dimension Review'!$I$8:$I$107,MATCH(A164,'Dimension Review'!$A$8:$A$107,0))&lt;&gt;"Linked","Dimensions incomplete or stale",IF(INDEX('Dimension Review'!$B$8:$B$107,MATCH(A164,'Dimension Review'!$A$8:$A$107,0))&lt;&gt;B164,"Revision mismatch",IF(OR(LEN(C164&amp;"")=0,LEN(D164&amp;"")=0,LEN(E164&amp;"")=0,LEN(F164&amp;"")=0),"Enter all four allowances",IF(OR(NOT(ISNUMBER(C164)),NOT(ISNUMBER(D164)),NOT(ISNUMBER(E164)),NOT(ISNUMBER(F164)),C164&lt;0,D164&lt;0,E164&lt;0,F164&lt;0),"Allowances must be nonnegative numbers",IF(OR(G164&lt;0,H164&lt;0),"Opening smaller than frame plus allowances",IF(OR(LEN(I164&amp;"")=0,LEN(J164&amp;"")=0,LEN(K164&amp;"")=0,LEN(L164&amp;"")=0,LEN(M164&amp;"")=0),"Record detail and technical review",IF(J164&lt;&gt;"Reviewed","Hold for technical review",IF(OR(NOT(ISNUMBER(L164)),L164&lt;=0),"Enter valid review date","Geometry review recorded")))))))))))</x:f>
      </x:c>
      <x:c r="O164" s="25" t="str">
        <x:f>IF(A164="","",IF(COUNTIFS('Dimension Review'!$A$8:$A$107,A164)=1,INDEX('Dimension Review'!$G$8:$G$107,MATCH(A164,'Dimension Review'!$A$8:$A$107,0)),""))</x:f>
      </x:c>
    </x:row>
    <x:row r="165" ht="28" customHeight="1">
      <x:c r="A165" s="23"/>
      <x:c r="B165" s="23"/>
      <x:c r="C165" s="27"/>
      <x:c r="D165" s="27"/>
      <x:c r="E165" s="27"/>
      <x:c r="F165" s="27"/>
      <x:c r="G165" s="28" t="str">
        <x:f>IF(A165="","",IF(IF(COUNTIFS('Dimension Review'!$A$8:$A$107,A165)&lt;&gt;1,FALSE,AND(INDEX('Dimension Review'!$I$8:$I$107,MATCH(A165,'Dimension Review'!$A$8:$A$107,0))="Linked",INDEX('Dimension Review'!$B$8:$B$107,MATCH(A165,'Dimension Review'!$A$8:$A$107,0))=B165,NOT(OR(LEN(C165&amp;"")=0,LEN(D165&amp;"")=0,LEN(E165&amp;"")=0,LEN(F165&amp;"")=0)),NOT(OR(NOT(ISNUMBER(C165)),NOT(ISNUMBER(D165)),NOT(ISNUMBER(E165)),NOT(ISNUMBER(F165)),C165&lt;0,D165&lt;0,E165&lt;0,F165&lt;0)))),INDEX('Dimension Review'!$C$8:$C$107,MATCH(A165,'Dimension Review'!$A$8:$A$107,0))-INDEX('Dimension Review'!$E$8:$E$107,MATCH(A165,'Dimension Review'!$A$8:$A$107,0))-C165-D165,""))</x:f>
      </x:c>
      <x:c r="H165" s="28" t="str">
        <x:f>IF(A165="","",IF(IF(COUNTIFS('Dimension Review'!$A$8:$A$107,A165)&lt;&gt;1,FALSE,AND(INDEX('Dimension Review'!$I$8:$I$107,MATCH(A165,'Dimension Review'!$A$8:$A$107,0))="Linked",INDEX('Dimension Review'!$B$8:$B$107,MATCH(A165,'Dimension Review'!$A$8:$A$107,0))=B165,NOT(OR(LEN(C165&amp;"")=0,LEN(D165&amp;"")=0,LEN(E165&amp;"")=0,LEN(F165&amp;"")=0)),NOT(OR(NOT(ISNUMBER(C165)),NOT(ISNUMBER(D165)),NOT(ISNUMBER(E165)),NOT(ISNUMBER(F165)),C165&lt;0,D165&lt;0,E165&lt;0,F165&lt;0)))),INDEX('Dimension Review'!$D$8:$D$107,MATCH(A165,'Dimension Review'!$A$8:$A$107,0))-INDEX('Dimension Review'!$F$8:$F$107,MATCH(A165,'Dimension Review'!$A$8:$A$107,0))-E165-F165,""))</x:f>
      </x:c>
      <x:c r="I165" s="23"/>
      <x:c r="J165" s="22"/>
      <x:c r="K165" s="23"/>
      <x:c r="L165" s="26"/>
      <x:c r="M165" s="23"/>
      <x:c r="N165" s="25" t="str">
        <x:f>IF(LEN(A165&amp;"")=0,IF(COUNTA(A165,B165,C165,D165,E165,F165,I165,J165,K165,L165,M165)=0,"","Enter Opening ID"),IF(COUNTIFS('Dimension Review'!$A$118:$A$217,A165)&lt;&gt;1,"Duplicate allowance record",IF(COUNTIFS('Dimension Review'!$A$8:$A$107,A165)&lt;&gt;1,"Missing or duplicate dimensions",IF(INDEX('Dimension Review'!$I$8:$I$107,MATCH(A165,'Dimension Review'!$A$8:$A$107,0))&lt;&gt;"Linked","Dimensions incomplete or stale",IF(INDEX('Dimension Review'!$B$8:$B$107,MATCH(A165,'Dimension Review'!$A$8:$A$107,0))&lt;&gt;B165,"Revision mismatch",IF(OR(LEN(C165&amp;"")=0,LEN(D165&amp;"")=0,LEN(E165&amp;"")=0,LEN(F165&amp;"")=0),"Enter all four allowances",IF(OR(NOT(ISNUMBER(C165)),NOT(ISNUMBER(D165)),NOT(ISNUMBER(E165)),NOT(ISNUMBER(F165)),C165&lt;0,D165&lt;0,E165&lt;0,F165&lt;0),"Allowances must be nonnegative numbers",IF(OR(G165&lt;0,H165&lt;0),"Opening smaller than frame plus allowances",IF(OR(LEN(I165&amp;"")=0,LEN(J165&amp;"")=0,LEN(K165&amp;"")=0,LEN(L165&amp;"")=0,LEN(M165&amp;"")=0),"Record detail and technical review",IF(J165&lt;&gt;"Reviewed","Hold for technical review",IF(OR(NOT(ISNUMBER(L165)),L165&lt;=0),"Enter valid review date","Geometry review recorded")))))))))))</x:f>
      </x:c>
      <x:c r="O165" s="25" t="str">
        <x:f>IF(A165="","",IF(COUNTIFS('Dimension Review'!$A$8:$A$107,A165)=1,INDEX('Dimension Review'!$G$8:$G$107,MATCH(A165,'Dimension Review'!$A$8:$A$107,0)),""))</x:f>
      </x:c>
    </x:row>
    <x:row r="166" ht="28" customHeight="1">
      <x:c r="A166" s="23"/>
      <x:c r="B166" s="23"/>
      <x:c r="C166" s="27"/>
      <x:c r="D166" s="27"/>
      <x:c r="E166" s="27"/>
      <x:c r="F166" s="27"/>
      <x:c r="G166" s="28" t="str">
        <x:f>IF(A166="","",IF(IF(COUNTIFS('Dimension Review'!$A$8:$A$107,A166)&lt;&gt;1,FALSE,AND(INDEX('Dimension Review'!$I$8:$I$107,MATCH(A166,'Dimension Review'!$A$8:$A$107,0))="Linked",INDEX('Dimension Review'!$B$8:$B$107,MATCH(A166,'Dimension Review'!$A$8:$A$107,0))=B166,NOT(OR(LEN(C166&amp;"")=0,LEN(D166&amp;"")=0,LEN(E166&amp;"")=0,LEN(F166&amp;"")=0)),NOT(OR(NOT(ISNUMBER(C166)),NOT(ISNUMBER(D166)),NOT(ISNUMBER(E166)),NOT(ISNUMBER(F166)),C166&lt;0,D166&lt;0,E166&lt;0,F166&lt;0)))),INDEX('Dimension Review'!$C$8:$C$107,MATCH(A166,'Dimension Review'!$A$8:$A$107,0))-INDEX('Dimension Review'!$E$8:$E$107,MATCH(A166,'Dimension Review'!$A$8:$A$107,0))-C166-D166,""))</x:f>
      </x:c>
      <x:c r="H166" s="28" t="str">
        <x:f>IF(A166="","",IF(IF(COUNTIFS('Dimension Review'!$A$8:$A$107,A166)&lt;&gt;1,FALSE,AND(INDEX('Dimension Review'!$I$8:$I$107,MATCH(A166,'Dimension Review'!$A$8:$A$107,0))="Linked",INDEX('Dimension Review'!$B$8:$B$107,MATCH(A166,'Dimension Review'!$A$8:$A$107,0))=B166,NOT(OR(LEN(C166&amp;"")=0,LEN(D166&amp;"")=0,LEN(E166&amp;"")=0,LEN(F166&amp;"")=0)),NOT(OR(NOT(ISNUMBER(C166)),NOT(ISNUMBER(D166)),NOT(ISNUMBER(E166)),NOT(ISNUMBER(F166)),C166&lt;0,D166&lt;0,E166&lt;0,F166&lt;0)))),INDEX('Dimension Review'!$D$8:$D$107,MATCH(A166,'Dimension Review'!$A$8:$A$107,0))-INDEX('Dimension Review'!$F$8:$F$107,MATCH(A166,'Dimension Review'!$A$8:$A$107,0))-E166-F166,""))</x:f>
      </x:c>
      <x:c r="I166" s="23"/>
      <x:c r="J166" s="22"/>
      <x:c r="K166" s="23"/>
      <x:c r="L166" s="26"/>
      <x:c r="M166" s="23"/>
      <x:c r="N166" s="25" t="str">
        <x:f>IF(LEN(A166&amp;"")=0,IF(COUNTA(A166,B166,C166,D166,E166,F166,I166,J166,K166,L166,M166)=0,"","Enter Opening ID"),IF(COUNTIFS('Dimension Review'!$A$118:$A$217,A166)&lt;&gt;1,"Duplicate allowance record",IF(COUNTIFS('Dimension Review'!$A$8:$A$107,A166)&lt;&gt;1,"Missing or duplicate dimensions",IF(INDEX('Dimension Review'!$I$8:$I$107,MATCH(A166,'Dimension Review'!$A$8:$A$107,0))&lt;&gt;"Linked","Dimensions incomplete or stale",IF(INDEX('Dimension Review'!$B$8:$B$107,MATCH(A166,'Dimension Review'!$A$8:$A$107,0))&lt;&gt;B166,"Revision mismatch",IF(OR(LEN(C166&amp;"")=0,LEN(D166&amp;"")=0,LEN(E166&amp;"")=0,LEN(F166&amp;"")=0),"Enter all four allowances",IF(OR(NOT(ISNUMBER(C166)),NOT(ISNUMBER(D166)),NOT(ISNUMBER(E166)),NOT(ISNUMBER(F166)),C166&lt;0,D166&lt;0,E166&lt;0,F166&lt;0),"Allowances must be nonnegative numbers",IF(OR(G166&lt;0,H166&lt;0),"Opening smaller than frame plus allowances",IF(OR(LEN(I166&amp;"")=0,LEN(J166&amp;"")=0,LEN(K166&amp;"")=0,LEN(L166&amp;"")=0,LEN(M166&amp;"")=0),"Record detail and technical review",IF(J166&lt;&gt;"Reviewed","Hold for technical review",IF(OR(NOT(ISNUMBER(L166)),L166&lt;=0),"Enter valid review date","Geometry review recorded")))))))))))</x:f>
      </x:c>
      <x:c r="O166" s="25" t="str">
        <x:f>IF(A166="","",IF(COUNTIFS('Dimension Review'!$A$8:$A$107,A166)=1,INDEX('Dimension Review'!$G$8:$G$107,MATCH(A166,'Dimension Review'!$A$8:$A$107,0)),""))</x:f>
      </x:c>
    </x:row>
    <x:row r="167" ht="28" customHeight="1">
      <x:c r="A167" s="23"/>
      <x:c r="B167" s="23"/>
      <x:c r="C167" s="27"/>
      <x:c r="D167" s="27"/>
      <x:c r="E167" s="27"/>
      <x:c r="F167" s="27"/>
      <x:c r="G167" s="28" t="str">
        <x:f>IF(A167="","",IF(IF(COUNTIFS('Dimension Review'!$A$8:$A$107,A167)&lt;&gt;1,FALSE,AND(INDEX('Dimension Review'!$I$8:$I$107,MATCH(A167,'Dimension Review'!$A$8:$A$107,0))="Linked",INDEX('Dimension Review'!$B$8:$B$107,MATCH(A167,'Dimension Review'!$A$8:$A$107,0))=B167,NOT(OR(LEN(C167&amp;"")=0,LEN(D167&amp;"")=0,LEN(E167&amp;"")=0,LEN(F167&amp;"")=0)),NOT(OR(NOT(ISNUMBER(C167)),NOT(ISNUMBER(D167)),NOT(ISNUMBER(E167)),NOT(ISNUMBER(F167)),C167&lt;0,D167&lt;0,E167&lt;0,F167&lt;0)))),INDEX('Dimension Review'!$C$8:$C$107,MATCH(A167,'Dimension Review'!$A$8:$A$107,0))-INDEX('Dimension Review'!$E$8:$E$107,MATCH(A167,'Dimension Review'!$A$8:$A$107,0))-C167-D167,""))</x:f>
      </x:c>
      <x:c r="H167" s="28" t="str">
        <x:f>IF(A167="","",IF(IF(COUNTIFS('Dimension Review'!$A$8:$A$107,A167)&lt;&gt;1,FALSE,AND(INDEX('Dimension Review'!$I$8:$I$107,MATCH(A167,'Dimension Review'!$A$8:$A$107,0))="Linked",INDEX('Dimension Review'!$B$8:$B$107,MATCH(A167,'Dimension Review'!$A$8:$A$107,0))=B167,NOT(OR(LEN(C167&amp;"")=0,LEN(D167&amp;"")=0,LEN(E167&amp;"")=0,LEN(F167&amp;"")=0)),NOT(OR(NOT(ISNUMBER(C167)),NOT(ISNUMBER(D167)),NOT(ISNUMBER(E167)),NOT(ISNUMBER(F167)),C167&lt;0,D167&lt;0,E167&lt;0,F167&lt;0)))),INDEX('Dimension Review'!$D$8:$D$107,MATCH(A167,'Dimension Review'!$A$8:$A$107,0))-INDEX('Dimension Review'!$F$8:$F$107,MATCH(A167,'Dimension Review'!$A$8:$A$107,0))-E167-F167,""))</x:f>
      </x:c>
      <x:c r="I167" s="23"/>
      <x:c r="J167" s="22"/>
      <x:c r="K167" s="23"/>
      <x:c r="L167" s="26"/>
      <x:c r="M167" s="23"/>
      <x:c r="N167" s="25" t="str">
        <x:f>IF(LEN(A167&amp;"")=0,IF(COUNTA(A167,B167,C167,D167,E167,F167,I167,J167,K167,L167,M167)=0,"","Enter Opening ID"),IF(COUNTIFS('Dimension Review'!$A$118:$A$217,A167)&lt;&gt;1,"Duplicate allowance record",IF(COUNTIFS('Dimension Review'!$A$8:$A$107,A167)&lt;&gt;1,"Missing or duplicate dimensions",IF(INDEX('Dimension Review'!$I$8:$I$107,MATCH(A167,'Dimension Review'!$A$8:$A$107,0))&lt;&gt;"Linked","Dimensions incomplete or stale",IF(INDEX('Dimension Review'!$B$8:$B$107,MATCH(A167,'Dimension Review'!$A$8:$A$107,0))&lt;&gt;B167,"Revision mismatch",IF(OR(LEN(C167&amp;"")=0,LEN(D167&amp;"")=0,LEN(E167&amp;"")=0,LEN(F167&amp;"")=0),"Enter all four allowances",IF(OR(NOT(ISNUMBER(C167)),NOT(ISNUMBER(D167)),NOT(ISNUMBER(E167)),NOT(ISNUMBER(F167)),C167&lt;0,D167&lt;0,E167&lt;0,F167&lt;0),"Allowances must be nonnegative numbers",IF(OR(G167&lt;0,H167&lt;0),"Opening smaller than frame plus allowances",IF(OR(LEN(I167&amp;"")=0,LEN(J167&amp;"")=0,LEN(K167&amp;"")=0,LEN(L167&amp;"")=0,LEN(M167&amp;"")=0),"Record detail and technical review",IF(J167&lt;&gt;"Reviewed","Hold for technical review",IF(OR(NOT(ISNUMBER(L167)),L167&lt;=0),"Enter valid review date","Geometry review recorded")))))))))))</x:f>
      </x:c>
      <x:c r="O167" s="25" t="str">
        <x:f>IF(A167="","",IF(COUNTIFS('Dimension Review'!$A$8:$A$107,A167)=1,INDEX('Dimension Review'!$G$8:$G$107,MATCH(A167,'Dimension Review'!$A$8:$A$107,0)),""))</x:f>
      </x:c>
    </x:row>
    <x:row r="168" ht="28" customHeight="1">
      <x:c r="A168" s="23"/>
      <x:c r="B168" s="23"/>
      <x:c r="C168" s="27"/>
      <x:c r="D168" s="27"/>
      <x:c r="E168" s="27"/>
      <x:c r="F168" s="27"/>
      <x:c r="G168" s="28" t="str">
        <x:f>IF(A168="","",IF(IF(COUNTIFS('Dimension Review'!$A$8:$A$107,A168)&lt;&gt;1,FALSE,AND(INDEX('Dimension Review'!$I$8:$I$107,MATCH(A168,'Dimension Review'!$A$8:$A$107,0))="Linked",INDEX('Dimension Review'!$B$8:$B$107,MATCH(A168,'Dimension Review'!$A$8:$A$107,0))=B168,NOT(OR(LEN(C168&amp;"")=0,LEN(D168&amp;"")=0,LEN(E168&amp;"")=0,LEN(F168&amp;"")=0)),NOT(OR(NOT(ISNUMBER(C168)),NOT(ISNUMBER(D168)),NOT(ISNUMBER(E168)),NOT(ISNUMBER(F168)),C168&lt;0,D168&lt;0,E168&lt;0,F168&lt;0)))),INDEX('Dimension Review'!$C$8:$C$107,MATCH(A168,'Dimension Review'!$A$8:$A$107,0))-INDEX('Dimension Review'!$E$8:$E$107,MATCH(A168,'Dimension Review'!$A$8:$A$107,0))-C168-D168,""))</x:f>
      </x:c>
      <x:c r="H168" s="28" t="str">
        <x:f>IF(A168="","",IF(IF(COUNTIFS('Dimension Review'!$A$8:$A$107,A168)&lt;&gt;1,FALSE,AND(INDEX('Dimension Review'!$I$8:$I$107,MATCH(A168,'Dimension Review'!$A$8:$A$107,0))="Linked",INDEX('Dimension Review'!$B$8:$B$107,MATCH(A168,'Dimension Review'!$A$8:$A$107,0))=B168,NOT(OR(LEN(C168&amp;"")=0,LEN(D168&amp;"")=0,LEN(E168&amp;"")=0,LEN(F168&amp;"")=0)),NOT(OR(NOT(ISNUMBER(C168)),NOT(ISNUMBER(D168)),NOT(ISNUMBER(E168)),NOT(ISNUMBER(F168)),C168&lt;0,D168&lt;0,E168&lt;0,F168&lt;0)))),INDEX('Dimension Review'!$D$8:$D$107,MATCH(A168,'Dimension Review'!$A$8:$A$107,0))-INDEX('Dimension Review'!$F$8:$F$107,MATCH(A168,'Dimension Review'!$A$8:$A$107,0))-E168-F168,""))</x:f>
      </x:c>
      <x:c r="I168" s="23"/>
      <x:c r="J168" s="22"/>
      <x:c r="K168" s="23"/>
      <x:c r="L168" s="26"/>
      <x:c r="M168" s="23"/>
      <x:c r="N168" s="25" t="str">
        <x:f>IF(LEN(A168&amp;"")=0,IF(COUNTA(A168,B168,C168,D168,E168,F168,I168,J168,K168,L168,M168)=0,"","Enter Opening ID"),IF(COUNTIFS('Dimension Review'!$A$118:$A$217,A168)&lt;&gt;1,"Duplicate allowance record",IF(COUNTIFS('Dimension Review'!$A$8:$A$107,A168)&lt;&gt;1,"Missing or duplicate dimensions",IF(INDEX('Dimension Review'!$I$8:$I$107,MATCH(A168,'Dimension Review'!$A$8:$A$107,0))&lt;&gt;"Linked","Dimensions incomplete or stale",IF(INDEX('Dimension Review'!$B$8:$B$107,MATCH(A168,'Dimension Review'!$A$8:$A$107,0))&lt;&gt;B168,"Revision mismatch",IF(OR(LEN(C168&amp;"")=0,LEN(D168&amp;"")=0,LEN(E168&amp;"")=0,LEN(F168&amp;"")=0),"Enter all four allowances",IF(OR(NOT(ISNUMBER(C168)),NOT(ISNUMBER(D168)),NOT(ISNUMBER(E168)),NOT(ISNUMBER(F168)),C168&lt;0,D168&lt;0,E168&lt;0,F168&lt;0),"Allowances must be nonnegative numbers",IF(OR(G168&lt;0,H168&lt;0),"Opening smaller than frame plus allowances",IF(OR(LEN(I168&amp;"")=0,LEN(J168&amp;"")=0,LEN(K168&amp;"")=0,LEN(L168&amp;"")=0,LEN(M168&amp;"")=0),"Record detail and technical review",IF(J168&lt;&gt;"Reviewed","Hold for technical review",IF(OR(NOT(ISNUMBER(L168)),L168&lt;=0),"Enter valid review date","Geometry review recorded")))))))))))</x:f>
      </x:c>
      <x:c r="O168" s="25" t="str">
        <x:f>IF(A168="","",IF(COUNTIFS('Dimension Review'!$A$8:$A$107,A168)=1,INDEX('Dimension Review'!$G$8:$G$107,MATCH(A168,'Dimension Review'!$A$8:$A$107,0)),""))</x:f>
      </x:c>
    </x:row>
    <x:row r="169" ht="28" customHeight="1">
      <x:c r="A169" s="23"/>
      <x:c r="B169" s="23"/>
      <x:c r="C169" s="27"/>
      <x:c r="D169" s="27"/>
      <x:c r="E169" s="27"/>
      <x:c r="F169" s="27"/>
      <x:c r="G169" s="28" t="str">
        <x:f>IF(A169="","",IF(IF(COUNTIFS('Dimension Review'!$A$8:$A$107,A169)&lt;&gt;1,FALSE,AND(INDEX('Dimension Review'!$I$8:$I$107,MATCH(A169,'Dimension Review'!$A$8:$A$107,0))="Linked",INDEX('Dimension Review'!$B$8:$B$107,MATCH(A169,'Dimension Review'!$A$8:$A$107,0))=B169,NOT(OR(LEN(C169&amp;"")=0,LEN(D169&amp;"")=0,LEN(E169&amp;"")=0,LEN(F169&amp;"")=0)),NOT(OR(NOT(ISNUMBER(C169)),NOT(ISNUMBER(D169)),NOT(ISNUMBER(E169)),NOT(ISNUMBER(F169)),C169&lt;0,D169&lt;0,E169&lt;0,F169&lt;0)))),INDEX('Dimension Review'!$C$8:$C$107,MATCH(A169,'Dimension Review'!$A$8:$A$107,0))-INDEX('Dimension Review'!$E$8:$E$107,MATCH(A169,'Dimension Review'!$A$8:$A$107,0))-C169-D169,""))</x:f>
      </x:c>
      <x:c r="H169" s="28" t="str">
        <x:f>IF(A169="","",IF(IF(COUNTIFS('Dimension Review'!$A$8:$A$107,A169)&lt;&gt;1,FALSE,AND(INDEX('Dimension Review'!$I$8:$I$107,MATCH(A169,'Dimension Review'!$A$8:$A$107,0))="Linked",INDEX('Dimension Review'!$B$8:$B$107,MATCH(A169,'Dimension Review'!$A$8:$A$107,0))=B169,NOT(OR(LEN(C169&amp;"")=0,LEN(D169&amp;"")=0,LEN(E169&amp;"")=0,LEN(F169&amp;"")=0)),NOT(OR(NOT(ISNUMBER(C169)),NOT(ISNUMBER(D169)),NOT(ISNUMBER(E169)),NOT(ISNUMBER(F169)),C169&lt;0,D169&lt;0,E169&lt;0,F169&lt;0)))),INDEX('Dimension Review'!$D$8:$D$107,MATCH(A169,'Dimension Review'!$A$8:$A$107,0))-INDEX('Dimension Review'!$F$8:$F$107,MATCH(A169,'Dimension Review'!$A$8:$A$107,0))-E169-F169,""))</x:f>
      </x:c>
      <x:c r="I169" s="23"/>
      <x:c r="J169" s="22"/>
      <x:c r="K169" s="23"/>
      <x:c r="L169" s="26"/>
      <x:c r="M169" s="23"/>
      <x:c r="N169" s="25" t="str">
        <x:f>IF(LEN(A169&amp;"")=0,IF(COUNTA(A169,B169,C169,D169,E169,F169,I169,J169,K169,L169,M169)=0,"","Enter Opening ID"),IF(COUNTIFS('Dimension Review'!$A$118:$A$217,A169)&lt;&gt;1,"Duplicate allowance record",IF(COUNTIFS('Dimension Review'!$A$8:$A$107,A169)&lt;&gt;1,"Missing or duplicate dimensions",IF(INDEX('Dimension Review'!$I$8:$I$107,MATCH(A169,'Dimension Review'!$A$8:$A$107,0))&lt;&gt;"Linked","Dimensions incomplete or stale",IF(INDEX('Dimension Review'!$B$8:$B$107,MATCH(A169,'Dimension Review'!$A$8:$A$107,0))&lt;&gt;B169,"Revision mismatch",IF(OR(LEN(C169&amp;"")=0,LEN(D169&amp;"")=0,LEN(E169&amp;"")=0,LEN(F169&amp;"")=0),"Enter all four allowances",IF(OR(NOT(ISNUMBER(C169)),NOT(ISNUMBER(D169)),NOT(ISNUMBER(E169)),NOT(ISNUMBER(F169)),C169&lt;0,D169&lt;0,E169&lt;0,F169&lt;0),"Allowances must be nonnegative numbers",IF(OR(G169&lt;0,H169&lt;0),"Opening smaller than frame plus allowances",IF(OR(LEN(I169&amp;"")=0,LEN(J169&amp;"")=0,LEN(K169&amp;"")=0,LEN(L169&amp;"")=0,LEN(M169&amp;"")=0),"Record detail and technical review",IF(J169&lt;&gt;"Reviewed","Hold for technical review",IF(OR(NOT(ISNUMBER(L169)),L169&lt;=0),"Enter valid review date","Geometry review recorded")))))))))))</x:f>
      </x:c>
      <x:c r="O169" s="25" t="str">
        <x:f>IF(A169="","",IF(COUNTIFS('Dimension Review'!$A$8:$A$107,A169)=1,INDEX('Dimension Review'!$G$8:$G$107,MATCH(A169,'Dimension Review'!$A$8:$A$107,0)),""))</x:f>
      </x:c>
    </x:row>
    <x:row r="170" ht="28" customHeight="1">
      <x:c r="A170" s="23"/>
      <x:c r="B170" s="23"/>
      <x:c r="C170" s="27"/>
      <x:c r="D170" s="27"/>
      <x:c r="E170" s="27"/>
      <x:c r="F170" s="27"/>
      <x:c r="G170" s="28" t="str">
        <x:f>IF(A170="","",IF(IF(COUNTIFS('Dimension Review'!$A$8:$A$107,A170)&lt;&gt;1,FALSE,AND(INDEX('Dimension Review'!$I$8:$I$107,MATCH(A170,'Dimension Review'!$A$8:$A$107,0))="Linked",INDEX('Dimension Review'!$B$8:$B$107,MATCH(A170,'Dimension Review'!$A$8:$A$107,0))=B170,NOT(OR(LEN(C170&amp;"")=0,LEN(D170&amp;"")=0,LEN(E170&amp;"")=0,LEN(F170&amp;"")=0)),NOT(OR(NOT(ISNUMBER(C170)),NOT(ISNUMBER(D170)),NOT(ISNUMBER(E170)),NOT(ISNUMBER(F170)),C170&lt;0,D170&lt;0,E170&lt;0,F170&lt;0)))),INDEX('Dimension Review'!$C$8:$C$107,MATCH(A170,'Dimension Review'!$A$8:$A$107,0))-INDEX('Dimension Review'!$E$8:$E$107,MATCH(A170,'Dimension Review'!$A$8:$A$107,0))-C170-D170,""))</x:f>
      </x:c>
      <x:c r="H170" s="28" t="str">
        <x:f>IF(A170="","",IF(IF(COUNTIFS('Dimension Review'!$A$8:$A$107,A170)&lt;&gt;1,FALSE,AND(INDEX('Dimension Review'!$I$8:$I$107,MATCH(A170,'Dimension Review'!$A$8:$A$107,0))="Linked",INDEX('Dimension Review'!$B$8:$B$107,MATCH(A170,'Dimension Review'!$A$8:$A$107,0))=B170,NOT(OR(LEN(C170&amp;"")=0,LEN(D170&amp;"")=0,LEN(E170&amp;"")=0,LEN(F170&amp;"")=0)),NOT(OR(NOT(ISNUMBER(C170)),NOT(ISNUMBER(D170)),NOT(ISNUMBER(E170)),NOT(ISNUMBER(F170)),C170&lt;0,D170&lt;0,E170&lt;0,F170&lt;0)))),INDEX('Dimension Review'!$D$8:$D$107,MATCH(A170,'Dimension Review'!$A$8:$A$107,0))-INDEX('Dimension Review'!$F$8:$F$107,MATCH(A170,'Dimension Review'!$A$8:$A$107,0))-E170-F170,""))</x:f>
      </x:c>
      <x:c r="I170" s="23"/>
      <x:c r="J170" s="22"/>
      <x:c r="K170" s="23"/>
      <x:c r="L170" s="26"/>
      <x:c r="M170" s="23"/>
      <x:c r="N170" s="25" t="str">
        <x:f>IF(LEN(A170&amp;"")=0,IF(COUNTA(A170,B170,C170,D170,E170,F170,I170,J170,K170,L170,M170)=0,"","Enter Opening ID"),IF(COUNTIFS('Dimension Review'!$A$118:$A$217,A170)&lt;&gt;1,"Duplicate allowance record",IF(COUNTIFS('Dimension Review'!$A$8:$A$107,A170)&lt;&gt;1,"Missing or duplicate dimensions",IF(INDEX('Dimension Review'!$I$8:$I$107,MATCH(A170,'Dimension Review'!$A$8:$A$107,0))&lt;&gt;"Linked","Dimensions incomplete or stale",IF(INDEX('Dimension Review'!$B$8:$B$107,MATCH(A170,'Dimension Review'!$A$8:$A$107,0))&lt;&gt;B170,"Revision mismatch",IF(OR(LEN(C170&amp;"")=0,LEN(D170&amp;"")=0,LEN(E170&amp;"")=0,LEN(F170&amp;"")=0),"Enter all four allowances",IF(OR(NOT(ISNUMBER(C170)),NOT(ISNUMBER(D170)),NOT(ISNUMBER(E170)),NOT(ISNUMBER(F170)),C170&lt;0,D170&lt;0,E170&lt;0,F170&lt;0),"Allowances must be nonnegative numbers",IF(OR(G170&lt;0,H170&lt;0),"Opening smaller than frame plus allowances",IF(OR(LEN(I170&amp;"")=0,LEN(J170&amp;"")=0,LEN(K170&amp;"")=0,LEN(L170&amp;"")=0,LEN(M170&amp;"")=0),"Record detail and technical review",IF(J170&lt;&gt;"Reviewed","Hold for technical review",IF(OR(NOT(ISNUMBER(L170)),L170&lt;=0),"Enter valid review date","Geometry review recorded")))))))))))</x:f>
      </x:c>
      <x:c r="O170" s="25" t="str">
        <x:f>IF(A170="","",IF(COUNTIFS('Dimension Review'!$A$8:$A$107,A170)=1,INDEX('Dimension Review'!$G$8:$G$107,MATCH(A170,'Dimension Review'!$A$8:$A$107,0)),""))</x:f>
      </x:c>
    </x:row>
    <x:row r="171" ht="28" customHeight="1">
      <x:c r="A171" s="23"/>
      <x:c r="B171" s="23"/>
      <x:c r="C171" s="27"/>
      <x:c r="D171" s="27"/>
      <x:c r="E171" s="27"/>
      <x:c r="F171" s="27"/>
      <x:c r="G171" s="28" t="str">
        <x:f>IF(A171="","",IF(IF(COUNTIFS('Dimension Review'!$A$8:$A$107,A171)&lt;&gt;1,FALSE,AND(INDEX('Dimension Review'!$I$8:$I$107,MATCH(A171,'Dimension Review'!$A$8:$A$107,0))="Linked",INDEX('Dimension Review'!$B$8:$B$107,MATCH(A171,'Dimension Review'!$A$8:$A$107,0))=B171,NOT(OR(LEN(C171&amp;"")=0,LEN(D171&amp;"")=0,LEN(E171&amp;"")=0,LEN(F171&amp;"")=0)),NOT(OR(NOT(ISNUMBER(C171)),NOT(ISNUMBER(D171)),NOT(ISNUMBER(E171)),NOT(ISNUMBER(F171)),C171&lt;0,D171&lt;0,E171&lt;0,F171&lt;0)))),INDEX('Dimension Review'!$C$8:$C$107,MATCH(A171,'Dimension Review'!$A$8:$A$107,0))-INDEX('Dimension Review'!$E$8:$E$107,MATCH(A171,'Dimension Review'!$A$8:$A$107,0))-C171-D171,""))</x:f>
      </x:c>
      <x:c r="H171" s="28" t="str">
        <x:f>IF(A171="","",IF(IF(COUNTIFS('Dimension Review'!$A$8:$A$107,A171)&lt;&gt;1,FALSE,AND(INDEX('Dimension Review'!$I$8:$I$107,MATCH(A171,'Dimension Review'!$A$8:$A$107,0))="Linked",INDEX('Dimension Review'!$B$8:$B$107,MATCH(A171,'Dimension Review'!$A$8:$A$107,0))=B171,NOT(OR(LEN(C171&amp;"")=0,LEN(D171&amp;"")=0,LEN(E171&amp;"")=0,LEN(F171&amp;"")=0)),NOT(OR(NOT(ISNUMBER(C171)),NOT(ISNUMBER(D171)),NOT(ISNUMBER(E171)),NOT(ISNUMBER(F171)),C171&lt;0,D171&lt;0,E171&lt;0,F171&lt;0)))),INDEX('Dimension Review'!$D$8:$D$107,MATCH(A171,'Dimension Review'!$A$8:$A$107,0))-INDEX('Dimension Review'!$F$8:$F$107,MATCH(A171,'Dimension Review'!$A$8:$A$107,0))-E171-F171,""))</x:f>
      </x:c>
      <x:c r="I171" s="23"/>
      <x:c r="J171" s="22"/>
      <x:c r="K171" s="23"/>
      <x:c r="L171" s="26"/>
      <x:c r="M171" s="23"/>
      <x:c r="N171" s="25" t="str">
        <x:f>IF(LEN(A171&amp;"")=0,IF(COUNTA(A171,B171,C171,D171,E171,F171,I171,J171,K171,L171,M171)=0,"","Enter Opening ID"),IF(COUNTIFS('Dimension Review'!$A$118:$A$217,A171)&lt;&gt;1,"Duplicate allowance record",IF(COUNTIFS('Dimension Review'!$A$8:$A$107,A171)&lt;&gt;1,"Missing or duplicate dimensions",IF(INDEX('Dimension Review'!$I$8:$I$107,MATCH(A171,'Dimension Review'!$A$8:$A$107,0))&lt;&gt;"Linked","Dimensions incomplete or stale",IF(INDEX('Dimension Review'!$B$8:$B$107,MATCH(A171,'Dimension Review'!$A$8:$A$107,0))&lt;&gt;B171,"Revision mismatch",IF(OR(LEN(C171&amp;"")=0,LEN(D171&amp;"")=0,LEN(E171&amp;"")=0,LEN(F171&amp;"")=0),"Enter all four allowances",IF(OR(NOT(ISNUMBER(C171)),NOT(ISNUMBER(D171)),NOT(ISNUMBER(E171)),NOT(ISNUMBER(F171)),C171&lt;0,D171&lt;0,E171&lt;0,F171&lt;0),"Allowances must be nonnegative numbers",IF(OR(G171&lt;0,H171&lt;0),"Opening smaller than frame plus allowances",IF(OR(LEN(I171&amp;"")=0,LEN(J171&amp;"")=0,LEN(K171&amp;"")=0,LEN(L171&amp;"")=0,LEN(M171&amp;"")=0),"Record detail and technical review",IF(J171&lt;&gt;"Reviewed","Hold for technical review",IF(OR(NOT(ISNUMBER(L171)),L171&lt;=0),"Enter valid review date","Geometry review recorded")))))))))))</x:f>
      </x:c>
      <x:c r="O171" s="25" t="str">
        <x:f>IF(A171="","",IF(COUNTIFS('Dimension Review'!$A$8:$A$107,A171)=1,INDEX('Dimension Review'!$G$8:$G$107,MATCH(A171,'Dimension Review'!$A$8:$A$107,0)),""))</x:f>
      </x:c>
    </x:row>
    <x:row r="172" ht="28" customHeight="1">
      <x:c r="A172" s="23"/>
      <x:c r="B172" s="23"/>
      <x:c r="C172" s="27"/>
      <x:c r="D172" s="27"/>
      <x:c r="E172" s="27"/>
      <x:c r="F172" s="27"/>
      <x:c r="G172" s="28" t="str">
        <x:f>IF(A172="","",IF(IF(COUNTIFS('Dimension Review'!$A$8:$A$107,A172)&lt;&gt;1,FALSE,AND(INDEX('Dimension Review'!$I$8:$I$107,MATCH(A172,'Dimension Review'!$A$8:$A$107,0))="Linked",INDEX('Dimension Review'!$B$8:$B$107,MATCH(A172,'Dimension Review'!$A$8:$A$107,0))=B172,NOT(OR(LEN(C172&amp;"")=0,LEN(D172&amp;"")=0,LEN(E172&amp;"")=0,LEN(F172&amp;"")=0)),NOT(OR(NOT(ISNUMBER(C172)),NOT(ISNUMBER(D172)),NOT(ISNUMBER(E172)),NOT(ISNUMBER(F172)),C172&lt;0,D172&lt;0,E172&lt;0,F172&lt;0)))),INDEX('Dimension Review'!$C$8:$C$107,MATCH(A172,'Dimension Review'!$A$8:$A$107,0))-INDEX('Dimension Review'!$E$8:$E$107,MATCH(A172,'Dimension Review'!$A$8:$A$107,0))-C172-D172,""))</x:f>
      </x:c>
      <x:c r="H172" s="28" t="str">
        <x:f>IF(A172="","",IF(IF(COUNTIFS('Dimension Review'!$A$8:$A$107,A172)&lt;&gt;1,FALSE,AND(INDEX('Dimension Review'!$I$8:$I$107,MATCH(A172,'Dimension Review'!$A$8:$A$107,0))="Linked",INDEX('Dimension Review'!$B$8:$B$107,MATCH(A172,'Dimension Review'!$A$8:$A$107,0))=B172,NOT(OR(LEN(C172&amp;"")=0,LEN(D172&amp;"")=0,LEN(E172&amp;"")=0,LEN(F172&amp;"")=0)),NOT(OR(NOT(ISNUMBER(C172)),NOT(ISNUMBER(D172)),NOT(ISNUMBER(E172)),NOT(ISNUMBER(F172)),C172&lt;0,D172&lt;0,E172&lt;0,F172&lt;0)))),INDEX('Dimension Review'!$D$8:$D$107,MATCH(A172,'Dimension Review'!$A$8:$A$107,0))-INDEX('Dimension Review'!$F$8:$F$107,MATCH(A172,'Dimension Review'!$A$8:$A$107,0))-E172-F172,""))</x:f>
      </x:c>
      <x:c r="I172" s="23"/>
      <x:c r="J172" s="22"/>
      <x:c r="K172" s="23"/>
      <x:c r="L172" s="26"/>
      <x:c r="M172" s="23"/>
      <x:c r="N172" s="25" t="str">
        <x:f>IF(LEN(A172&amp;"")=0,IF(COUNTA(A172,B172,C172,D172,E172,F172,I172,J172,K172,L172,M172)=0,"","Enter Opening ID"),IF(COUNTIFS('Dimension Review'!$A$118:$A$217,A172)&lt;&gt;1,"Duplicate allowance record",IF(COUNTIFS('Dimension Review'!$A$8:$A$107,A172)&lt;&gt;1,"Missing or duplicate dimensions",IF(INDEX('Dimension Review'!$I$8:$I$107,MATCH(A172,'Dimension Review'!$A$8:$A$107,0))&lt;&gt;"Linked","Dimensions incomplete or stale",IF(INDEX('Dimension Review'!$B$8:$B$107,MATCH(A172,'Dimension Review'!$A$8:$A$107,0))&lt;&gt;B172,"Revision mismatch",IF(OR(LEN(C172&amp;"")=0,LEN(D172&amp;"")=0,LEN(E172&amp;"")=0,LEN(F172&amp;"")=0),"Enter all four allowances",IF(OR(NOT(ISNUMBER(C172)),NOT(ISNUMBER(D172)),NOT(ISNUMBER(E172)),NOT(ISNUMBER(F172)),C172&lt;0,D172&lt;0,E172&lt;0,F172&lt;0),"Allowances must be nonnegative numbers",IF(OR(G172&lt;0,H172&lt;0),"Opening smaller than frame plus allowances",IF(OR(LEN(I172&amp;"")=0,LEN(J172&amp;"")=0,LEN(K172&amp;"")=0,LEN(L172&amp;"")=0,LEN(M172&amp;"")=0),"Record detail and technical review",IF(J172&lt;&gt;"Reviewed","Hold for technical review",IF(OR(NOT(ISNUMBER(L172)),L172&lt;=0),"Enter valid review date","Geometry review recorded")))))))))))</x:f>
      </x:c>
      <x:c r="O172" s="25" t="str">
        <x:f>IF(A172="","",IF(COUNTIFS('Dimension Review'!$A$8:$A$107,A172)=1,INDEX('Dimension Review'!$G$8:$G$107,MATCH(A172,'Dimension Review'!$A$8:$A$107,0)),""))</x:f>
      </x:c>
    </x:row>
    <x:row r="173" ht="28" customHeight="1">
      <x:c r="A173" s="23"/>
      <x:c r="B173" s="23"/>
      <x:c r="C173" s="27"/>
      <x:c r="D173" s="27"/>
      <x:c r="E173" s="27"/>
      <x:c r="F173" s="27"/>
      <x:c r="G173" s="28" t="str">
        <x:f>IF(A173="","",IF(IF(COUNTIFS('Dimension Review'!$A$8:$A$107,A173)&lt;&gt;1,FALSE,AND(INDEX('Dimension Review'!$I$8:$I$107,MATCH(A173,'Dimension Review'!$A$8:$A$107,0))="Linked",INDEX('Dimension Review'!$B$8:$B$107,MATCH(A173,'Dimension Review'!$A$8:$A$107,0))=B173,NOT(OR(LEN(C173&amp;"")=0,LEN(D173&amp;"")=0,LEN(E173&amp;"")=0,LEN(F173&amp;"")=0)),NOT(OR(NOT(ISNUMBER(C173)),NOT(ISNUMBER(D173)),NOT(ISNUMBER(E173)),NOT(ISNUMBER(F173)),C173&lt;0,D173&lt;0,E173&lt;0,F173&lt;0)))),INDEX('Dimension Review'!$C$8:$C$107,MATCH(A173,'Dimension Review'!$A$8:$A$107,0))-INDEX('Dimension Review'!$E$8:$E$107,MATCH(A173,'Dimension Review'!$A$8:$A$107,0))-C173-D173,""))</x:f>
      </x:c>
      <x:c r="H173" s="28" t="str">
        <x:f>IF(A173="","",IF(IF(COUNTIFS('Dimension Review'!$A$8:$A$107,A173)&lt;&gt;1,FALSE,AND(INDEX('Dimension Review'!$I$8:$I$107,MATCH(A173,'Dimension Review'!$A$8:$A$107,0))="Linked",INDEX('Dimension Review'!$B$8:$B$107,MATCH(A173,'Dimension Review'!$A$8:$A$107,0))=B173,NOT(OR(LEN(C173&amp;"")=0,LEN(D173&amp;"")=0,LEN(E173&amp;"")=0,LEN(F173&amp;"")=0)),NOT(OR(NOT(ISNUMBER(C173)),NOT(ISNUMBER(D173)),NOT(ISNUMBER(E173)),NOT(ISNUMBER(F173)),C173&lt;0,D173&lt;0,E173&lt;0,F173&lt;0)))),INDEX('Dimension Review'!$D$8:$D$107,MATCH(A173,'Dimension Review'!$A$8:$A$107,0))-INDEX('Dimension Review'!$F$8:$F$107,MATCH(A173,'Dimension Review'!$A$8:$A$107,0))-E173-F173,""))</x:f>
      </x:c>
      <x:c r="I173" s="23"/>
      <x:c r="J173" s="22"/>
      <x:c r="K173" s="23"/>
      <x:c r="L173" s="26"/>
      <x:c r="M173" s="23"/>
      <x:c r="N173" s="25" t="str">
        <x:f>IF(LEN(A173&amp;"")=0,IF(COUNTA(A173,B173,C173,D173,E173,F173,I173,J173,K173,L173,M173)=0,"","Enter Opening ID"),IF(COUNTIFS('Dimension Review'!$A$118:$A$217,A173)&lt;&gt;1,"Duplicate allowance record",IF(COUNTIFS('Dimension Review'!$A$8:$A$107,A173)&lt;&gt;1,"Missing or duplicate dimensions",IF(INDEX('Dimension Review'!$I$8:$I$107,MATCH(A173,'Dimension Review'!$A$8:$A$107,0))&lt;&gt;"Linked","Dimensions incomplete or stale",IF(INDEX('Dimension Review'!$B$8:$B$107,MATCH(A173,'Dimension Review'!$A$8:$A$107,0))&lt;&gt;B173,"Revision mismatch",IF(OR(LEN(C173&amp;"")=0,LEN(D173&amp;"")=0,LEN(E173&amp;"")=0,LEN(F173&amp;"")=0),"Enter all four allowances",IF(OR(NOT(ISNUMBER(C173)),NOT(ISNUMBER(D173)),NOT(ISNUMBER(E173)),NOT(ISNUMBER(F173)),C173&lt;0,D173&lt;0,E173&lt;0,F173&lt;0),"Allowances must be nonnegative numbers",IF(OR(G173&lt;0,H173&lt;0),"Opening smaller than frame plus allowances",IF(OR(LEN(I173&amp;"")=0,LEN(J173&amp;"")=0,LEN(K173&amp;"")=0,LEN(L173&amp;"")=0,LEN(M173&amp;"")=0),"Record detail and technical review",IF(J173&lt;&gt;"Reviewed","Hold for technical review",IF(OR(NOT(ISNUMBER(L173)),L173&lt;=0),"Enter valid review date","Geometry review recorded")))))))))))</x:f>
      </x:c>
      <x:c r="O173" s="25" t="str">
        <x:f>IF(A173="","",IF(COUNTIFS('Dimension Review'!$A$8:$A$107,A173)=1,INDEX('Dimension Review'!$G$8:$G$107,MATCH(A173,'Dimension Review'!$A$8:$A$107,0)),""))</x:f>
      </x:c>
    </x:row>
    <x:row r="174" ht="28" customHeight="1">
      <x:c r="A174" s="23"/>
      <x:c r="B174" s="23"/>
      <x:c r="C174" s="27"/>
      <x:c r="D174" s="27"/>
      <x:c r="E174" s="27"/>
      <x:c r="F174" s="27"/>
      <x:c r="G174" s="28" t="str">
        <x:f>IF(A174="","",IF(IF(COUNTIFS('Dimension Review'!$A$8:$A$107,A174)&lt;&gt;1,FALSE,AND(INDEX('Dimension Review'!$I$8:$I$107,MATCH(A174,'Dimension Review'!$A$8:$A$107,0))="Linked",INDEX('Dimension Review'!$B$8:$B$107,MATCH(A174,'Dimension Review'!$A$8:$A$107,0))=B174,NOT(OR(LEN(C174&amp;"")=0,LEN(D174&amp;"")=0,LEN(E174&amp;"")=0,LEN(F174&amp;"")=0)),NOT(OR(NOT(ISNUMBER(C174)),NOT(ISNUMBER(D174)),NOT(ISNUMBER(E174)),NOT(ISNUMBER(F174)),C174&lt;0,D174&lt;0,E174&lt;0,F174&lt;0)))),INDEX('Dimension Review'!$C$8:$C$107,MATCH(A174,'Dimension Review'!$A$8:$A$107,0))-INDEX('Dimension Review'!$E$8:$E$107,MATCH(A174,'Dimension Review'!$A$8:$A$107,0))-C174-D174,""))</x:f>
      </x:c>
      <x:c r="H174" s="28" t="str">
        <x:f>IF(A174="","",IF(IF(COUNTIFS('Dimension Review'!$A$8:$A$107,A174)&lt;&gt;1,FALSE,AND(INDEX('Dimension Review'!$I$8:$I$107,MATCH(A174,'Dimension Review'!$A$8:$A$107,0))="Linked",INDEX('Dimension Review'!$B$8:$B$107,MATCH(A174,'Dimension Review'!$A$8:$A$107,0))=B174,NOT(OR(LEN(C174&amp;"")=0,LEN(D174&amp;"")=0,LEN(E174&amp;"")=0,LEN(F174&amp;"")=0)),NOT(OR(NOT(ISNUMBER(C174)),NOT(ISNUMBER(D174)),NOT(ISNUMBER(E174)),NOT(ISNUMBER(F174)),C174&lt;0,D174&lt;0,E174&lt;0,F174&lt;0)))),INDEX('Dimension Review'!$D$8:$D$107,MATCH(A174,'Dimension Review'!$A$8:$A$107,0))-INDEX('Dimension Review'!$F$8:$F$107,MATCH(A174,'Dimension Review'!$A$8:$A$107,0))-E174-F174,""))</x:f>
      </x:c>
      <x:c r="I174" s="23"/>
      <x:c r="J174" s="22"/>
      <x:c r="K174" s="23"/>
      <x:c r="L174" s="26"/>
      <x:c r="M174" s="23"/>
      <x:c r="N174" s="25" t="str">
        <x:f>IF(LEN(A174&amp;"")=0,IF(COUNTA(A174,B174,C174,D174,E174,F174,I174,J174,K174,L174,M174)=0,"","Enter Opening ID"),IF(COUNTIFS('Dimension Review'!$A$118:$A$217,A174)&lt;&gt;1,"Duplicate allowance record",IF(COUNTIFS('Dimension Review'!$A$8:$A$107,A174)&lt;&gt;1,"Missing or duplicate dimensions",IF(INDEX('Dimension Review'!$I$8:$I$107,MATCH(A174,'Dimension Review'!$A$8:$A$107,0))&lt;&gt;"Linked","Dimensions incomplete or stale",IF(INDEX('Dimension Review'!$B$8:$B$107,MATCH(A174,'Dimension Review'!$A$8:$A$107,0))&lt;&gt;B174,"Revision mismatch",IF(OR(LEN(C174&amp;"")=0,LEN(D174&amp;"")=0,LEN(E174&amp;"")=0,LEN(F174&amp;"")=0),"Enter all four allowances",IF(OR(NOT(ISNUMBER(C174)),NOT(ISNUMBER(D174)),NOT(ISNUMBER(E174)),NOT(ISNUMBER(F174)),C174&lt;0,D174&lt;0,E174&lt;0,F174&lt;0),"Allowances must be nonnegative numbers",IF(OR(G174&lt;0,H174&lt;0),"Opening smaller than frame plus allowances",IF(OR(LEN(I174&amp;"")=0,LEN(J174&amp;"")=0,LEN(K174&amp;"")=0,LEN(L174&amp;"")=0,LEN(M174&amp;"")=0),"Record detail and technical review",IF(J174&lt;&gt;"Reviewed","Hold for technical review",IF(OR(NOT(ISNUMBER(L174)),L174&lt;=0),"Enter valid review date","Geometry review recorded")))))))))))</x:f>
      </x:c>
      <x:c r="O174" s="25" t="str">
        <x:f>IF(A174="","",IF(COUNTIFS('Dimension Review'!$A$8:$A$107,A174)=1,INDEX('Dimension Review'!$G$8:$G$107,MATCH(A174,'Dimension Review'!$A$8:$A$107,0)),""))</x:f>
      </x:c>
    </x:row>
    <x:row r="175" ht="28" customHeight="1">
      <x:c r="A175" s="23"/>
      <x:c r="B175" s="23"/>
      <x:c r="C175" s="27"/>
      <x:c r="D175" s="27"/>
      <x:c r="E175" s="27"/>
      <x:c r="F175" s="27"/>
      <x:c r="G175" s="28" t="str">
        <x:f>IF(A175="","",IF(IF(COUNTIFS('Dimension Review'!$A$8:$A$107,A175)&lt;&gt;1,FALSE,AND(INDEX('Dimension Review'!$I$8:$I$107,MATCH(A175,'Dimension Review'!$A$8:$A$107,0))="Linked",INDEX('Dimension Review'!$B$8:$B$107,MATCH(A175,'Dimension Review'!$A$8:$A$107,0))=B175,NOT(OR(LEN(C175&amp;"")=0,LEN(D175&amp;"")=0,LEN(E175&amp;"")=0,LEN(F175&amp;"")=0)),NOT(OR(NOT(ISNUMBER(C175)),NOT(ISNUMBER(D175)),NOT(ISNUMBER(E175)),NOT(ISNUMBER(F175)),C175&lt;0,D175&lt;0,E175&lt;0,F175&lt;0)))),INDEX('Dimension Review'!$C$8:$C$107,MATCH(A175,'Dimension Review'!$A$8:$A$107,0))-INDEX('Dimension Review'!$E$8:$E$107,MATCH(A175,'Dimension Review'!$A$8:$A$107,0))-C175-D175,""))</x:f>
      </x:c>
      <x:c r="H175" s="28" t="str">
        <x:f>IF(A175="","",IF(IF(COUNTIFS('Dimension Review'!$A$8:$A$107,A175)&lt;&gt;1,FALSE,AND(INDEX('Dimension Review'!$I$8:$I$107,MATCH(A175,'Dimension Review'!$A$8:$A$107,0))="Linked",INDEX('Dimension Review'!$B$8:$B$107,MATCH(A175,'Dimension Review'!$A$8:$A$107,0))=B175,NOT(OR(LEN(C175&amp;"")=0,LEN(D175&amp;"")=0,LEN(E175&amp;"")=0,LEN(F175&amp;"")=0)),NOT(OR(NOT(ISNUMBER(C175)),NOT(ISNUMBER(D175)),NOT(ISNUMBER(E175)),NOT(ISNUMBER(F175)),C175&lt;0,D175&lt;0,E175&lt;0,F175&lt;0)))),INDEX('Dimension Review'!$D$8:$D$107,MATCH(A175,'Dimension Review'!$A$8:$A$107,0))-INDEX('Dimension Review'!$F$8:$F$107,MATCH(A175,'Dimension Review'!$A$8:$A$107,0))-E175-F175,""))</x:f>
      </x:c>
      <x:c r="I175" s="23"/>
      <x:c r="J175" s="22"/>
      <x:c r="K175" s="23"/>
      <x:c r="L175" s="26"/>
      <x:c r="M175" s="23"/>
      <x:c r="N175" s="25" t="str">
        <x:f>IF(LEN(A175&amp;"")=0,IF(COUNTA(A175,B175,C175,D175,E175,F175,I175,J175,K175,L175,M175)=0,"","Enter Opening ID"),IF(COUNTIFS('Dimension Review'!$A$118:$A$217,A175)&lt;&gt;1,"Duplicate allowance record",IF(COUNTIFS('Dimension Review'!$A$8:$A$107,A175)&lt;&gt;1,"Missing or duplicate dimensions",IF(INDEX('Dimension Review'!$I$8:$I$107,MATCH(A175,'Dimension Review'!$A$8:$A$107,0))&lt;&gt;"Linked","Dimensions incomplete or stale",IF(INDEX('Dimension Review'!$B$8:$B$107,MATCH(A175,'Dimension Review'!$A$8:$A$107,0))&lt;&gt;B175,"Revision mismatch",IF(OR(LEN(C175&amp;"")=0,LEN(D175&amp;"")=0,LEN(E175&amp;"")=0,LEN(F175&amp;"")=0),"Enter all four allowances",IF(OR(NOT(ISNUMBER(C175)),NOT(ISNUMBER(D175)),NOT(ISNUMBER(E175)),NOT(ISNUMBER(F175)),C175&lt;0,D175&lt;0,E175&lt;0,F175&lt;0),"Allowances must be nonnegative numbers",IF(OR(G175&lt;0,H175&lt;0),"Opening smaller than frame plus allowances",IF(OR(LEN(I175&amp;"")=0,LEN(J175&amp;"")=0,LEN(K175&amp;"")=0,LEN(L175&amp;"")=0,LEN(M175&amp;"")=0),"Record detail and technical review",IF(J175&lt;&gt;"Reviewed","Hold for technical review",IF(OR(NOT(ISNUMBER(L175)),L175&lt;=0),"Enter valid review date","Geometry review recorded")))))))))))</x:f>
      </x:c>
      <x:c r="O175" s="25" t="str">
        <x:f>IF(A175="","",IF(COUNTIFS('Dimension Review'!$A$8:$A$107,A175)=1,INDEX('Dimension Review'!$G$8:$G$107,MATCH(A175,'Dimension Review'!$A$8:$A$107,0)),""))</x:f>
      </x:c>
    </x:row>
    <x:row r="176" ht="28" customHeight="1">
      <x:c r="A176" s="23"/>
      <x:c r="B176" s="23"/>
      <x:c r="C176" s="27"/>
      <x:c r="D176" s="27"/>
      <x:c r="E176" s="27"/>
      <x:c r="F176" s="27"/>
      <x:c r="G176" s="28" t="str">
        <x:f>IF(A176="","",IF(IF(COUNTIFS('Dimension Review'!$A$8:$A$107,A176)&lt;&gt;1,FALSE,AND(INDEX('Dimension Review'!$I$8:$I$107,MATCH(A176,'Dimension Review'!$A$8:$A$107,0))="Linked",INDEX('Dimension Review'!$B$8:$B$107,MATCH(A176,'Dimension Review'!$A$8:$A$107,0))=B176,NOT(OR(LEN(C176&amp;"")=0,LEN(D176&amp;"")=0,LEN(E176&amp;"")=0,LEN(F176&amp;"")=0)),NOT(OR(NOT(ISNUMBER(C176)),NOT(ISNUMBER(D176)),NOT(ISNUMBER(E176)),NOT(ISNUMBER(F176)),C176&lt;0,D176&lt;0,E176&lt;0,F176&lt;0)))),INDEX('Dimension Review'!$C$8:$C$107,MATCH(A176,'Dimension Review'!$A$8:$A$107,0))-INDEX('Dimension Review'!$E$8:$E$107,MATCH(A176,'Dimension Review'!$A$8:$A$107,0))-C176-D176,""))</x:f>
      </x:c>
      <x:c r="H176" s="28" t="str">
        <x:f>IF(A176="","",IF(IF(COUNTIFS('Dimension Review'!$A$8:$A$107,A176)&lt;&gt;1,FALSE,AND(INDEX('Dimension Review'!$I$8:$I$107,MATCH(A176,'Dimension Review'!$A$8:$A$107,0))="Linked",INDEX('Dimension Review'!$B$8:$B$107,MATCH(A176,'Dimension Review'!$A$8:$A$107,0))=B176,NOT(OR(LEN(C176&amp;"")=0,LEN(D176&amp;"")=0,LEN(E176&amp;"")=0,LEN(F176&amp;"")=0)),NOT(OR(NOT(ISNUMBER(C176)),NOT(ISNUMBER(D176)),NOT(ISNUMBER(E176)),NOT(ISNUMBER(F176)),C176&lt;0,D176&lt;0,E176&lt;0,F176&lt;0)))),INDEX('Dimension Review'!$D$8:$D$107,MATCH(A176,'Dimension Review'!$A$8:$A$107,0))-INDEX('Dimension Review'!$F$8:$F$107,MATCH(A176,'Dimension Review'!$A$8:$A$107,0))-E176-F176,""))</x:f>
      </x:c>
      <x:c r="I176" s="23"/>
      <x:c r="J176" s="22"/>
      <x:c r="K176" s="23"/>
      <x:c r="L176" s="26"/>
      <x:c r="M176" s="23"/>
      <x:c r="N176" s="25" t="str">
        <x:f>IF(LEN(A176&amp;"")=0,IF(COUNTA(A176,B176,C176,D176,E176,F176,I176,J176,K176,L176,M176)=0,"","Enter Opening ID"),IF(COUNTIFS('Dimension Review'!$A$118:$A$217,A176)&lt;&gt;1,"Duplicate allowance record",IF(COUNTIFS('Dimension Review'!$A$8:$A$107,A176)&lt;&gt;1,"Missing or duplicate dimensions",IF(INDEX('Dimension Review'!$I$8:$I$107,MATCH(A176,'Dimension Review'!$A$8:$A$107,0))&lt;&gt;"Linked","Dimensions incomplete or stale",IF(INDEX('Dimension Review'!$B$8:$B$107,MATCH(A176,'Dimension Review'!$A$8:$A$107,0))&lt;&gt;B176,"Revision mismatch",IF(OR(LEN(C176&amp;"")=0,LEN(D176&amp;"")=0,LEN(E176&amp;"")=0,LEN(F176&amp;"")=0),"Enter all four allowances",IF(OR(NOT(ISNUMBER(C176)),NOT(ISNUMBER(D176)),NOT(ISNUMBER(E176)),NOT(ISNUMBER(F176)),C176&lt;0,D176&lt;0,E176&lt;0,F176&lt;0),"Allowances must be nonnegative numbers",IF(OR(G176&lt;0,H176&lt;0),"Opening smaller than frame plus allowances",IF(OR(LEN(I176&amp;"")=0,LEN(J176&amp;"")=0,LEN(K176&amp;"")=0,LEN(L176&amp;"")=0,LEN(M176&amp;"")=0),"Record detail and technical review",IF(J176&lt;&gt;"Reviewed","Hold for technical review",IF(OR(NOT(ISNUMBER(L176)),L176&lt;=0),"Enter valid review date","Geometry review recorded")))))))))))</x:f>
      </x:c>
      <x:c r="O176" s="25" t="str">
        <x:f>IF(A176="","",IF(COUNTIFS('Dimension Review'!$A$8:$A$107,A176)=1,INDEX('Dimension Review'!$G$8:$G$107,MATCH(A176,'Dimension Review'!$A$8:$A$107,0)),""))</x:f>
      </x:c>
    </x:row>
    <x:row r="177" ht="28" customHeight="1">
      <x:c r="A177" s="23"/>
      <x:c r="B177" s="23"/>
      <x:c r="C177" s="27"/>
      <x:c r="D177" s="27"/>
      <x:c r="E177" s="27"/>
      <x:c r="F177" s="27"/>
      <x:c r="G177" s="28" t="str">
        <x:f>IF(A177="","",IF(IF(COUNTIFS('Dimension Review'!$A$8:$A$107,A177)&lt;&gt;1,FALSE,AND(INDEX('Dimension Review'!$I$8:$I$107,MATCH(A177,'Dimension Review'!$A$8:$A$107,0))="Linked",INDEX('Dimension Review'!$B$8:$B$107,MATCH(A177,'Dimension Review'!$A$8:$A$107,0))=B177,NOT(OR(LEN(C177&amp;"")=0,LEN(D177&amp;"")=0,LEN(E177&amp;"")=0,LEN(F177&amp;"")=0)),NOT(OR(NOT(ISNUMBER(C177)),NOT(ISNUMBER(D177)),NOT(ISNUMBER(E177)),NOT(ISNUMBER(F177)),C177&lt;0,D177&lt;0,E177&lt;0,F177&lt;0)))),INDEX('Dimension Review'!$C$8:$C$107,MATCH(A177,'Dimension Review'!$A$8:$A$107,0))-INDEX('Dimension Review'!$E$8:$E$107,MATCH(A177,'Dimension Review'!$A$8:$A$107,0))-C177-D177,""))</x:f>
      </x:c>
      <x:c r="H177" s="28" t="str">
        <x:f>IF(A177="","",IF(IF(COUNTIFS('Dimension Review'!$A$8:$A$107,A177)&lt;&gt;1,FALSE,AND(INDEX('Dimension Review'!$I$8:$I$107,MATCH(A177,'Dimension Review'!$A$8:$A$107,0))="Linked",INDEX('Dimension Review'!$B$8:$B$107,MATCH(A177,'Dimension Review'!$A$8:$A$107,0))=B177,NOT(OR(LEN(C177&amp;"")=0,LEN(D177&amp;"")=0,LEN(E177&amp;"")=0,LEN(F177&amp;"")=0)),NOT(OR(NOT(ISNUMBER(C177)),NOT(ISNUMBER(D177)),NOT(ISNUMBER(E177)),NOT(ISNUMBER(F177)),C177&lt;0,D177&lt;0,E177&lt;0,F177&lt;0)))),INDEX('Dimension Review'!$D$8:$D$107,MATCH(A177,'Dimension Review'!$A$8:$A$107,0))-INDEX('Dimension Review'!$F$8:$F$107,MATCH(A177,'Dimension Review'!$A$8:$A$107,0))-E177-F177,""))</x:f>
      </x:c>
      <x:c r="I177" s="23"/>
      <x:c r="J177" s="22"/>
      <x:c r="K177" s="23"/>
      <x:c r="L177" s="26"/>
      <x:c r="M177" s="23"/>
      <x:c r="N177" s="25" t="str">
        <x:f>IF(LEN(A177&amp;"")=0,IF(COUNTA(A177,B177,C177,D177,E177,F177,I177,J177,K177,L177,M177)=0,"","Enter Opening ID"),IF(COUNTIFS('Dimension Review'!$A$118:$A$217,A177)&lt;&gt;1,"Duplicate allowance record",IF(COUNTIFS('Dimension Review'!$A$8:$A$107,A177)&lt;&gt;1,"Missing or duplicate dimensions",IF(INDEX('Dimension Review'!$I$8:$I$107,MATCH(A177,'Dimension Review'!$A$8:$A$107,0))&lt;&gt;"Linked","Dimensions incomplete or stale",IF(INDEX('Dimension Review'!$B$8:$B$107,MATCH(A177,'Dimension Review'!$A$8:$A$107,0))&lt;&gt;B177,"Revision mismatch",IF(OR(LEN(C177&amp;"")=0,LEN(D177&amp;"")=0,LEN(E177&amp;"")=0,LEN(F177&amp;"")=0),"Enter all four allowances",IF(OR(NOT(ISNUMBER(C177)),NOT(ISNUMBER(D177)),NOT(ISNUMBER(E177)),NOT(ISNUMBER(F177)),C177&lt;0,D177&lt;0,E177&lt;0,F177&lt;0),"Allowances must be nonnegative numbers",IF(OR(G177&lt;0,H177&lt;0),"Opening smaller than frame plus allowances",IF(OR(LEN(I177&amp;"")=0,LEN(J177&amp;"")=0,LEN(K177&amp;"")=0,LEN(L177&amp;"")=0,LEN(M177&amp;"")=0),"Record detail and technical review",IF(J177&lt;&gt;"Reviewed","Hold for technical review",IF(OR(NOT(ISNUMBER(L177)),L177&lt;=0),"Enter valid review date","Geometry review recorded")))))))))))</x:f>
      </x:c>
      <x:c r="O177" s="25" t="str">
        <x:f>IF(A177="","",IF(COUNTIFS('Dimension Review'!$A$8:$A$107,A177)=1,INDEX('Dimension Review'!$G$8:$G$107,MATCH(A177,'Dimension Review'!$A$8:$A$107,0)),""))</x:f>
      </x:c>
    </x:row>
    <x:row r="178" ht="28" customHeight="1">
      <x:c r="A178" s="23"/>
      <x:c r="B178" s="23"/>
      <x:c r="C178" s="27"/>
      <x:c r="D178" s="27"/>
      <x:c r="E178" s="27"/>
      <x:c r="F178" s="27"/>
      <x:c r="G178" s="28" t="str">
        <x:f>IF(A178="","",IF(IF(COUNTIFS('Dimension Review'!$A$8:$A$107,A178)&lt;&gt;1,FALSE,AND(INDEX('Dimension Review'!$I$8:$I$107,MATCH(A178,'Dimension Review'!$A$8:$A$107,0))="Linked",INDEX('Dimension Review'!$B$8:$B$107,MATCH(A178,'Dimension Review'!$A$8:$A$107,0))=B178,NOT(OR(LEN(C178&amp;"")=0,LEN(D178&amp;"")=0,LEN(E178&amp;"")=0,LEN(F178&amp;"")=0)),NOT(OR(NOT(ISNUMBER(C178)),NOT(ISNUMBER(D178)),NOT(ISNUMBER(E178)),NOT(ISNUMBER(F178)),C178&lt;0,D178&lt;0,E178&lt;0,F178&lt;0)))),INDEX('Dimension Review'!$C$8:$C$107,MATCH(A178,'Dimension Review'!$A$8:$A$107,0))-INDEX('Dimension Review'!$E$8:$E$107,MATCH(A178,'Dimension Review'!$A$8:$A$107,0))-C178-D178,""))</x:f>
      </x:c>
      <x:c r="H178" s="28" t="str">
        <x:f>IF(A178="","",IF(IF(COUNTIFS('Dimension Review'!$A$8:$A$107,A178)&lt;&gt;1,FALSE,AND(INDEX('Dimension Review'!$I$8:$I$107,MATCH(A178,'Dimension Review'!$A$8:$A$107,0))="Linked",INDEX('Dimension Review'!$B$8:$B$107,MATCH(A178,'Dimension Review'!$A$8:$A$107,0))=B178,NOT(OR(LEN(C178&amp;"")=0,LEN(D178&amp;"")=0,LEN(E178&amp;"")=0,LEN(F178&amp;"")=0)),NOT(OR(NOT(ISNUMBER(C178)),NOT(ISNUMBER(D178)),NOT(ISNUMBER(E178)),NOT(ISNUMBER(F178)),C178&lt;0,D178&lt;0,E178&lt;0,F178&lt;0)))),INDEX('Dimension Review'!$D$8:$D$107,MATCH(A178,'Dimension Review'!$A$8:$A$107,0))-INDEX('Dimension Review'!$F$8:$F$107,MATCH(A178,'Dimension Review'!$A$8:$A$107,0))-E178-F178,""))</x:f>
      </x:c>
      <x:c r="I178" s="23"/>
      <x:c r="J178" s="22"/>
      <x:c r="K178" s="23"/>
      <x:c r="L178" s="26"/>
      <x:c r="M178" s="23"/>
      <x:c r="N178" s="25" t="str">
        <x:f>IF(LEN(A178&amp;"")=0,IF(COUNTA(A178,B178,C178,D178,E178,F178,I178,J178,K178,L178,M178)=0,"","Enter Opening ID"),IF(COUNTIFS('Dimension Review'!$A$118:$A$217,A178)&lt;&gt;1,"Duplicate allowance record",IF(COUNTIFS('Dimension Review'!$A$8:$A$107,A178)&lt;&gt;1,"Missing or duplicate dimensions",IF(INDEX('Dimension Review'!$I$8:$I$107,MATCH(A178,'Dimension Review'!$A$8:$A$107,0))&lt;&gt;"Linked","Dimensions incomplete or stale",IF(INDEX('Dimension Review'!$B$8:$B$107,MATCH(A178,'Dimension Review'!$A$8:$A$107,0))&lt;&gt;B178,"Revision mismatch",IF(OR(LEN(C178&amp;"")=0,LEN(D178&amp;"")=0,LEN(E178&amp;"")=0,LEN(F178&amp;"")=0),"Enter all four allowances",IF(OR(NOT(ISNUMBER(C178)),NOT(ISNUMBER(D178)),NOT(ISNUMBER(E178)),NOT(ISNUMBER(F178)),C178&lt;0,D178&lt;0,E178&lt;0,F178&lt;0),"Allowances must be nonnegative numbers",IF(OR(G178&lt;0,H178&lt;0),"Opening smaller than frame plus allowances",IF(OR(LEN(I178&amp;"")=0,LEN(J178&amp;"")=0,LEN(K178&amp;"")=0,LEN(L178&amp;"")=0,LEN(M178&amp;"")=0),"Record detail and technical review",IF(J178&lt;&gt;"Reviewed","Hold for technical review",IF(OR(NOT(ISNUMBER(L178)),L178&lt;=0),"Enter valid review date","Geometry review recorded")))))))))))</x:f>
      </x:c>
      <x:c r="O178" s="25" t="str">
        <x:f>IF(A178="","",IF(COUNTIFS('Dimension Review'!$A$8:$A$107,A178)=1,INDEX('Dimension Review'!$G$8:$G$107,MATCH(A178,'Dimension Review'!$A$8:$A$107,0)),""))</x:f>
      </x:c>
    </x:row>
    <x:row r="179" ht="28" customHeight="1">
      <x:c r="A179" s="23"/>
      <x:c r="B179" s="23"/>
      <x:c r="C179" s="27"/>
      <x:c r="D179" s="27"/>
      <x:c r="E179" s="27"/>
      <x:c r="F179" s="27"/>
      <x:c r="G179" s="28" t="str">
        <x:f>IF(A179="","",IF(IF(COUNTIFS('Dimension Review'!$A$8:$A$107,A179)&lt;&gt;1,FALSE,AND(INDEX('Dimension Review'!$I$8:$I$107,MATCH(A179,'Dimension Review'!$A$8:$A$107,0))="Linked",INDEX('Dimension Review'!$B$8:$B$107,MATCH(A179,'Dimension Review'!$A$8:$A$107,0))=B179,NOT(OR(LEN(C179&amp;"")=0,LEN(D179&amp;"")=0,LEN(E179&amp;"")=0,LEN(F179&amp;"")=0)),NOT(OR(NOT(ISNUMBER(C179)),NOT(ISNUMBER(D179)),NOT(ISNUMBER(E179)),NOT(ISNUMBER(F179)),C179&lt;0,D179&lt;0,E179&lt;0,F179&lt;0)))),INDEX('Dimension Review'!$C$8:$C$107,MATCH(A179,'Dimension Review'!$A$8:$A$107,0))-INDEX('Dimension Review'!$E$8:$E$107,MATCH(A179,'Dimension Review'!$A$8:$A$107,0))-C179-D179,""))</x:f>
      </x:c>
      <x:c r="H179" s="28" t="str">
        <x:f>IF(A179="","",IF(IF(COUNTIFS('Dimension Review'!$A$8:$A$107,A179)&lt;&gt;1,FALSE,AND(INDEX('Dimension Review'!$I$8:$I$107,MATCH(A179,'Dimension Review'!$A$8:$A$107,0))="Linked",INDEX('Dimension Review'!$B$8:$B$107,MATCH(A179,'Dimension Review'!$A$8:$A$107,0))=B179,NOT(OR(LEN(C179&amp;"")=0,LEN(D179&amp;"")=0,LEN(E179&amp;"")=0,LEN(F179&amp;"")=0)),NOT(OR(NOT(ISNUMBER(C179)),NOT(ISNUMBER(D179)),NOT(ISNUMBER(E179)),NOT(ISNUMBER(F179)),C179&lt;0,D179&lt;0,E179&lt;0,F179&lt;0)))),INDEX('Dimension Review'!$D$8:$D$107,MATCH(A179,'Dimension Review'!$A$8:$A$107,0))-INDEX('Dimension Review'!$F$8:$F$107,MATCH(A179,'Dimension Review'!$A$8:$A$107,0))-E179-F179,""))</x:f>
      </x:c>
      <x:c r="I179" s="23"/>
      <x:c r="J179" s="22"/>
      <x:c r="K179" s="23"/>
      <x:c r="L179" s="26"/>
      <x:c r="M179" s="23"/>
      <x:c r="N179" s="25" t="str">
        <x:f>IF(LEN(A179&amp;"")=0,IF(COUNTA(A179,B179,C179,D179,E179,F179,I179,J179,K179,L179,M179)=0,"","Enter Opening ID"),IF(COUNTIFS('Dimension Review'!$A$118:$A$217,A179)&lt;&gt;1,"Duplicate allowance record",IF(COUNTIFS('Dimension Review'!$A$8:$A$107,A179)&lt;&gt;1,"Missing or duplicate dimensions",IF(INDEX('Dimension Review'!$I$8:$I$107,MATCH(A179,'Dimension Review'!$A$8:$A$107,0))&lt;&gt;"Linked","Dimensions incomplete or stale",IF(INDEX('Dimension Review'!$B$8:$B$107,MATCH(A179,'Dimension Review'!$A$8:$A$107,0))&lt;&gt;B179,"Revision mismatch",IF(OR(LEN(C179&amp;"")=0,LEN(D179&amp;"")=0,LEN(E179&amp;"")=0,LEN(F179&amp;"")=0),"Enter all four allowances",IF(OR(NOT(ISNUMBER(C179)),NOT(ISNUMBER(D179)),NOT(ISNUMBER(E179)),NOT(ISNUMBER(F179)),C179&lt;0,D179&lt;0,E179&lt;0,F179&lt;0),"Allowances must be nonnegative numbers",IF(OR(G179&lt;0,H179&lt;0),"Opening smaller than frame plus allowances",IF(OR(LEN(I179&amp;"")=0,LEN(J179&amp;"")=0,LEN(K179&amp;"")=0,LEN(L179&amp;"")=0,LEN(M179&amp;"")=0),"Record detail and technical review",IF(J179&lt;&gt;"Reviewed","Hold for technical review",IF(OR(NOT(ISNUMBER(L179)),L179&lt;=0),"Enter valid review date","Geometry review recorded")))))))))))</x:f>
      </x:c>
      <x:c r="O179" s="25" t="str">
        <x:f>IF(A179="","",IF(COUNTIFS('Dimension Review'!$A$8:$A$107,A179)=1,INDEX('Dimension Review'!$G$8:$G$107,MATCH(A179,'Dimension Review'!$A$8:$A$107,0)),""))</x:f>
      </x:c>
    </x:row>
    <x:row r="180" ht="28" customHeight="1">
      <x:c r="A180" s="23"/>
      <x:c r="B180" s="23"/>
      <x:c r="C180" s="27"/>
      <x:c r="D180" s="27"/>
      <x:c r="E180" s="27"/>
      <x:c r="F180" s="27"/>
      <x:c r="G180" s="28" t="str">
        <x:f>IF(A180="","",IF(IF(COUNTIFS('Dimension Review'!$A$8:$A$107,A180)&lt;&gt;1,FALSE,AND(INDEX('Dimension Review'!$I$8:$I$107,MATCH(A180,'Dimension Review'!$A$8:$A$107,0))="Linked",INDEX('Dimension Review'!$B$8:$B$107,MATCH(A180,'Dimension Review'!$A$8:$A$107,0))=B180,NOT(OR(LEN(C180&amp;"")=0,LEN(D180&amp;"")=0,LEN(E180&amp;"")=0,LEN(F180&amp;"")=0)),NOT(OR(NOT(ISNUMBER(C180)),NOT(ISNUMBER(D180)),NOT(ISNUMBER(E180)),NOT(ISNUMBER(F180)),C180&lt;0,D180&lt;0,E180&lt;0,F180&lt;0)))),INDEX('Dimension Review'!$C$8:$C$107,MATCH(A180,'Dimension Review'!$A$8:$A$107,0))-INDEX('Dimension Review'!$E$8:$E$107,MATCH(A180,'Dimension Review'!$A$8:$A$107,0))-C180-D180,""))</x:f>
      </x:c>
      <x:c r="H180" s="28" t="str">
        <x:f>IF(A180="","",IF(IF(COUNTIFS('Dimension Review'!$A$8:$A$107,A180)&lt;&gt;1,FALSE,AND(INDEX('Dimension Review'!$I$8:$I$107,MATCH(A180,'Dimension Review'!$A$8:$A$107,0))="Linked",INDEX('Dimension Review'!$B$8:$B$107,MATCH(A180,'Dimension Review'!$A$8:$A$107,0))=B180,NOT(OR(LEN(C180&amp;"")=0,LEN(D180&amp;"")=0,LEN(E180&amp;"")=0,LEN(F180&amp;"")=0)),NOT(OR(NOT(ISNUMBER(C180)),NOT(ISNUMBER(D180)),NOT(ISNUMBER(E180)),NOT(ISNUMBER(F180)),C180&lt;0,D180&lt;0,E180&lt;0,F180&lt;0)))),INDEX('Dimension Review'!$D$8:$D$107,MATCH(A180,'Dimension Review'!$A$8:$A$107,0))-INDEX('Dimension Review'!$F$8:$F$107,MATCH(A180,'Dimension Review'!$A$8:$A$107,0))-E180-F180,""))</x:f>
      </x:c>
      <x:c r="I180" s="23"/>
      <x:c r="J180" s="22"/>
      <x:c r="K180" s="23"/>
      <x:c r="L180" s="26"/>
      <x:c r="M180" s="23"/>
      <x:c r="N180" s="25" t="str">
        <x:f>IF(LEN(A180&amp;"")=0,IF(COUNTA(A180,B180,C180,D180,E180,F180,I180,J180,K180,L180,M180)=0,"","Enter Opening ID"),IF(COUNTIFS('Dimension Review'!$A$118:$A$217,A180)&lt;&gt;1,"Duplicate allowance record",IF(COUNTIFS('Dimension Review'!$A$8:$A$107,A180)&lt;&gt;1,"Missing or duplicate dimensions",IF(INDEX('Dimension Review'!$I$8:$I$107,MATCH(A180,'Dimension Review'!$A$8:$A$107,0))&lt;&gt;"Linked","Dimensions incomplete or stale",IF(INDEX('Dimension Review'!$B$8:$B$107,MATCH(A180,'Dimension Review'!$A$8:$A$107,0))&lt;&gt;B180,"Revision mismatch",IF(OR(LEN(C180&amp;"")=0,LEN(D180&amp;"")=0,LEN(E180&amp;"")=0,LEN(F180&amp;"")=0),"Enter all four allowances",IF(OR(NOT(ISNUMBER(C180)),NOT(ISNUMBER(D180)),NOT(ISNUMBER(E180)),NOT(ISNUMBER(F180)),C180&lt;0,D180&lt;0,E180&lt;0,F180&lt;0),"Allowances must be nonnegative numbers",IF(OR(G180&lt;0,H180&lt;0),"Opening smaller than frame plus allowances",IF(OR(LEN(I180&amp;"")=0,LEN(J180&amp;"")=0,LEN(K180&amp;"")=0,LEN(L180&amp;"")=0,LEN(M180&amp;"")=0),"Record detail and technical review",IF(J180&lt;&gt;"Reviewed","Hold for technical review",IF(OR(NOT(ISNUMBER(L180)),L180&lt;=0),"Enter valid review date","Geometry review recorded")))))))))))</x:f>
      </x:c>
      <x:c r="O180" s="25" t="str">
        <x:f>IF(A180="","",IF(COUNTIFS('Dimension Review'!$A$8:$A$107,A180)=1,INDEX('Dimension Review'!$G$8:$G$107,MATCH(A180,'Dimension Review'!$A$8:$A$107,0)),""))</x:f>
      </x:c>
    </x:row>
    <x:row r="181" ht="28" customHeight="1">
      <x:c r="A181" s="23"/>
      <x:c r="B181" s="23"/>
      <x:c r="C181" s="27"/>
      <x:c r="D181" s="27"/>
      <x:c r="E181" s="27"/>
      <x:c r="F181" s="27"/>
      <x:c r="G181" s="28" t="str">
        <x:f>IF(A181="","",IF(IF(COUNTIFS('Dimension Review'!$A$8:$A$107,A181)&lt;&gt;1,FALSE,AND(INDEX('Dimension Review'!$I$8:$I$107,MATCH(A181,'Dimension Review'!$A$8:$A$107,0))="Linked",INDEX('Dimension Review'!$B$8:$B$107,MATCH(A181,'Dimension Review'!$A$8:$A$107,0))=B181,NOT(OR(LEN(C181&amp;"")=0,LEN(D181&amp;"")=0,LEN(E181&amp;"")=0,LEN(F181&amp;"")=0)),NOT(OR(NOT(ISNUMBER(C181)),NOT(ISNUMBER(D181)),NOT(ISNUMBER(E181)),NOT(ISNUMBER(F181)),C181&lt;0,D181&lt;0,E181&lt;0,F181&lt;0)))),INDEX('Dimension Review'!$C$8:$C$107,MATCH(A181,'Dimension Review'!$A$8:$A$107,0))-INDEX('Dimension Review'!$E$8:$E$107,MATCH(A181,'Dimension Review'!$A$8:$A$107,0))-C181-D181,""))</x:f>
      </x:c>
      <x:c r="H181" s="28" t="str">
        <x:f>IF(A181="","",IF(IF(COUNTIFS('Dimension Review'!$A$8:$A$107,A181)&lt;&gt;1,FALSE,AND(INDEX('Dimension Review'!$I$8:$I$107,MATCH(A181,'Dimension Review'!$A$8:$A$107,0))="Linked",INDEX('Dimension Review'!$B$8:$B$107,MATCH(A181,'Dimension Review'!$A$8:$A$107,0))=B181,NOT(OR(LEN(C181&amp;"")=0,LEN(D181&amp;"")=0,LEN(E181&amp;"")=0,LEN(F181&amp;"")=0)),NOT(OR(NOT(ISNUMBER(C181)),NOT(ISNUMBER(D181)),NOT(ISNUMBER(E181)),NOT(ISNUMBER(F181)),C181&lt;0,D181&lt;0,E181&lt;0,F181&lt;0)))),INDEX('Dimension Review'!$D$8:$D$107,MATCH(A181,'Dimension Review'!$A$8:$A$107,0))-INDEX('Dimension Review'!$F$8:$F$107,MATCH(A181,'Dimension Review'!$A$8:$A$107,0))-E181-F181,""))</x:f>
      </x:c>
      <x:c r="I181" s="23"/>
      <x:c r="J181" s="22"/>
      <x:c r="K181" s="23"/>
      <x:c r="L181" s="26"/>
      <x:c r="M181" s="23"/>
      <x:c r="N181" s="25" t="str">
        <x:f>IF(LEN(A181&amp;"")=0,IF(COUNTA(A181,B181,C181,D181,E181,F181,I181,J181,K181,L181,M181)=0,"","Enter Opening ID"),IF(COUNTIFS('Dimension Review'!$A$118:$A$217,A181)&lt;&gt;1,"Duplicate allowance record",IF(COUNTIFS('Dimension Review'!$A$8:$A$107,A181)&lt;&gt;1,"Missing or duplicate dimensions",IF(INDEX('Dimension Review'!$I$8:$I$107,MATCH(A181,'Dimension Review'!$A$8:$A$107,0))&lt;&gt;"Linked","Dimensions incomplete or stale",IF(INDEX('Dimension Review'!$B$8:$B$107,MATCH(A181,'Dimension Review'!$A$8:$A$107,0))&lt;&gt;B181,"Revision mismatch",IF(OR(LEN(C181&amp;"")=0,LEN(D181&amp;"")=0,LEN(E181&amp;"")=0,LEN(F181&amp;"")=0),"Enter all four allowances",IF(OR(NOT(ISNUMBER(C181)),NOT(ISNUMBER(D181)),NOT(ISNUMBER(E181)),NOT(ISNUMBER(F181)),C181&lt;0,D181&lt;0,E181&lt;0,F181&lt;0),"Allowances must be nonnegative numbers",IF(OR(G181&lt;0,H181&lt;0),"Opening smaller than frame plus allowances",IF(OR(LEN(I181&amp;"")=0,LEN(J181&amp;"")=0,LEN(K181&amp;"")=0,LEN(L181&amp;"")=0,LEN(M181&amp;"")=0),"Record detail and technical review",IF(J181&lt;&gt;"Reviewed","Hold for technical review",IF(OR(NOT(ISNUMBER(L181)),L181&lt;=0),"Enter valid review date","Geometry review recorded")))))))))))</x:f>
      </x:c>
      <x:c r="O181" s="25" t="str">
        <x:f>IF(A181="","",IF(COUNTIFS('Dimension Review'!$A$8:$A$107,A181)=1,INDEX('Dimension Review'!$G$8:$G$107,MATCH(A181,'Dimension Review'!$A$8:$A$107,0)),""))</x:f>
      </x:c>
    </x:row>
    <x:row r="182" ht="28" customHeight="1">
      <x:c r="A182" s="23"/>
      <x:c r="B182" s="23"/>
      <x:c r="C182" s="27"/>
      <x:c r="D182" s="27"/>
      <x:c r="E182" s="27"/>
      <x:c r="F182" s="27"/>
      <x:c r="G182" s="28" t="str">
        <x:f>IF(A182="","",IF(IF(COUNTIFS('Dimension Review'!$A$8:$A$107,A182)&lt;&gt;1,FALSE,AND(INDEX('Dimension Review'!$I$8:$I$107,MATCH(A182,'Dimension Review'!$A$8:$A$107,0))="Linked",INDEX('Dimension Review'!$B$8:$B$107,MATCH(A182,'Dimension Review'!$A$8:$A$107,0))=B182,NOT(OR(LEN(C182&amp;"")=0,LEN(D182&amp;"")=0,LEN(E182&amp;"")=0,LEN(F182&amp;"")=0)),NOT(OR(NOT(ISNUMBER(C182)),NOT(ISNUMBER(D182)),NOT(ISNUMBER(E182)),NOT(ISNUMBER(F182)),C182&lt;0,D182&lt;0,E182&lt;0,F182&lt;0)))),INDEX('Dimension Review'!$C$8:$C$107,MATCH(A182,'Dimension Review'!$A$8:$A$107,0))-INDEX('Dimension Review'!$E$8:$E$107,MATCH(A182,'Dimension Review'!$A$8:$A$107,0))-C182-D182,""))</x:f>
      </x:c>
      <x:c r="H182" s="28" t="str">
        <x:f>IF(A182="","",IF(IF(COUNTIFS('Dimension Review'!$A$8:$A$107,A182)&lt;&gt;1,FALSE,AND(INDEX('Dimension Review'!$I$8:$I$107,MATCH(A182,'Dimension Review'!$A$8:$A$107,0))="Linked",INDEX('Dimension Review'!$B$8:$B$107,MATCH(A182,'Dimension Review'!$A$8:$A$107,0))=B182,NOT(OR(LEN(C182&amp;"")=0,LEN(D182&amp;"")=0,LEN(E182&amp;"")=0,LEN(F182&amp;"")=0)),NOT(OR(NOT(ISNUMBER(C182)),NOT(ISNUMBER(D182)),NOT(ISNUMBER(E182)),NOT(ISNUMBER(F182)),C182&lt;0,D182&lt;0,E182&lt;0,F182&lt;0)))),INDEX('Dimension Review'!$D$8:$D$107,MATCH(A182,'Dimension Review'!$A$8:$A$107,0))-INDEX('Dimension Review'!$F$8:$F$107,MATCH(A182,'Dimension Review'!$A$8:$A$107,0))-E182-F182,""))</x:f>
      </x:c>
      <x:c r="I182" s="23"/>
      <x:c r="J182" s="22"/>
      <x:c r="K182" s="23"/>
      <x:c r="L182" s="26"/>
      <x:c r="M182" s="23"/>
      <x:c r="N182" s="25" t="str">
        <x:f>IF(LEN(A182&amp;"")=0,IF(COUNTA(A182,B182,C182,D182,E182,F182,I182,J182,K182,L182,M182)=0,"","Enter Opening ID"),IF(COUNTIFS('Dimension Review'!$A$118:$A$217,A182)&lt;&gt;1,"Duplicate allowance record",IF(COUNTIFS('Dimension Review'!$A$8:$A$107,A182)&lt;&gt;1,"Missing or duplicate dimensions",IF(INDEX('Dimension Review'!$I$8:$I$107,MATCH(A182,'Dimension Review'!$A$8:$A$107,0))&lt;&gt;"Linked","Dimensions incomplete or stale",IF(INDEX('Dimension Review'!$B$8:$B$107,MATCH(A182,'Dimension Review'!$A$8:$A$107,0))&lt;&gt;B182,"Revision mismatch",IF(OR(LEN(C182&amp;"")=0,LEN(D182&amp;"")=0,LEN(E182&amp;"")=0,LEN(F182&amp;"")=0),"Enter all four allowances",IF(OR(NOT(ISNUMBER(C182)),NOT(ISNUMBER(D182)),NOT(ISNUMBER(E182)),NOT(ISNUMBER(F182)),C182&lt;0,D182&lt;0,E182&lt;0,F182&lt;0),"Allowances must be nonnegative numbers",IF(OR(G182&lt;0,H182&lt;0),"Opening smaller than frame plus allowances",IF(OR(LEN(I182&amp;"")=0,LEN(J182&amp;"")=0,LEN(K182&amp;"")=0,LEN(L182&amp;"")=0,LEN(M182&amp;"")=0),"Record detail and technical review",IF(J182&lt;&gt;"Reviewed","Hold for technical review",IF(OR(NOT(ISNUMBER(L182)),L182&lt;=0),"Enter valid review date","Geometry review recorded")))))))))))</x:f>
      </x:c>
      <x:c r="O182" s="25" t="str">
        <x:f>IF(A182="","",IF(COUNTIFS('Dimension Review'!$A$8:$A$107,A182)=1,INDEX('Dimension Review'!$G$8:$G$107,MATCH(A182,'Dimension Review'!$A$8:$A$107,0)),""))</x:f>
      </x:c>
    </x:row>
    <x:row r="183" ht="28" customHeight="1">
      <x:c r="A183" s="23"/>
      <x:c r="B183" s="23"/>
      <x:c r="C183" s="27"/>
      <x:c r="D183" s="27"/>
      <x:c r="E183" s="27"/>
      <x:c r="F183" s="27"/>
      <x:c r="G183" s="28" t="str">
        <x:f>IF(A183="","",IF(IF(COUNTIFS('Dimension Review'!$A$8:$A$107,A183)&lt;&gt;1,FALSE,AND(INDEX('Dimension Review'!$I$8:$I$107,MATCH(A183,'Dimension Review'!$A$8:$A$107,0))="Linked",INDEX('Dimension Review'!$B$8:$B$107,MATCH(A183,'Dimension Review'!$A$8:$A$107,0))=B183,NOT(OR(LEN(C183&amp;"")=0,LEN(D183&amp;"")=0,LEN(E183&amp;"")=0,LEN(F183&amp;"")=0)),NOT(OR(NOT(ISNUMBER(C183)),NOT(ISNUMBER(D183)),NOT(ISNUMBER(E183)),NOT(ISNUMBER(F183)),C183&lt;0,D183&lt;0,E183&lt;0,F183&lt;0)))),INDEX('Dimension Review'!$C$8:$C$107,MATCH(A183,'Dimension Review'!$A$8:$A$107,0))-INDEX('Dimension Review'!$E$8:$E$107,MATCH(A183,'Dimension Review'!$A$8:$A$107,0))-C183-D183,""))</x:f>
      </x:c>
      <x:c r="H183" s="28" t="str">
        <x:f>IF(A183="","",IF(IF(COUNTIFS('Dimension Review'!$A$8:$A$107,A183)&lt;&gt;1,FALSE,AND(INDEX('Dimension Review'!$I$8:$I$107,MATCH(A183,'Dimension Review'!$A$8:$A$107,0))="Linked",INDEX('Dimension Review'!$B$8:$B$107,MATCH(A183,'Dimension Review'!$A$8:$A$107,0))=B183,NOT(OR(LEN(C183&amp;"")=0,LEN(D183&amp;"")=0,LEN(E183&amp;"")=0,LEN(F183&amp;"")=0)),NOT(OR(NOT(ISNUMBER(C183)),NOT(ISNUMBER(D183)),NOT(ISNUMBER(E183)),NOT(ISNUMBER(F183)),C183&lt;0,D183&lt;0,E183&lt;0,F183&lt;0)))),INDEX('Dimension Review'!$D$8:$D$107,MATCH(A183,'Dimension Review'!$A$8:$A$107,0))-INDEX('Dimension Review'!$F$8:$F$107,MATCH(A183,'Dimension Review'!$A$8:$A$107,0))-E183-F183,""))</x:f>
      </x:c>
      <x:c r="I183" s="23"/>
      <x:c r="J183" s="22"/>
      <x:c r="K183" s="23"/>
      <x:c r="L183" s="26"/>
      <x:c r="M183" s="23"/>
      <x:c r="N183" s="25" t="str">
        <x:f>IF(LEN(A183&amp;"")=0,IF(COUNTA(A183,B183,C183,D183,E183,F183,I183,J183,K183,L183,M183)=0,"","Enter Opening ID"),IF(COUNTIFS('Dimension Review'!$A$118:$A$217,A183)&lt;&gt;1,"Duplicate allowance record",IF(COUNTIFS('Dimension Review'!$A$8:$A$107,A183)&lt;&gt;1,"Missing or duplicate dimensions",IF(INDEX('Dimension Review'!$I$8:$I$107,MATCH(A183,'Dimension Review'!$A$8:$A$107,0))&lt;&gt;"Linked","Dimensions incomplete or stale",IF(INDEX('Dimension Review'!$B$8:$B$107,MATCH(A183,'Dimension Review'!$A$8:$A$107,0))&lt;&gt;B183,"Revision mismatch",IF(OR(LEN(C183&amp;"")=0,LEN(D183&amp;"")=0,LEN(E183&amp;"")=0,LEN(F183&amp;"")=0),"Enter all four allowances",IF(OR(NOT(ISNUMBER(C183)),NOT(ISNUMBER(D183)),NOT(ISNUMBER(E183)),NOT(ISNUMBER(F183)),C183&lt;0,D183&lt;0,E183&lt;0,F183&lt;0),"Allowances must be nonnegative numbers",IF(OR(G183&lt;0,H183&lt;0),"Opening smaller than frame plus allowances",IF(OR(LEN(I183&amp;"")=0,LEN(J183&amp;"")=0,LEN(K183&amp;"")=0,LEN(L183&amp;"")=0,LEN(M183&amp;"")=0),"Record detail and technical review",IF(J183&lt;&gt;"Reviewed","Hold for technical review",IF(OR(NOT(ISNUMBER(L183)),L183&lt;=0),"Enter valid review date","Geometry review recorded")))))))))))</x:f>
      </x:c>
      <x:c r="O183" s="25" t="str">
        <x:f>IF(A183="","",IF(COUNTIFS('Dimension Review'!$A$8:$A$107,A183)=1,INDEX('Dimension Review'!$G$8:$G$107,MATCH(A183,'Dimension Review'!$A$8:$A$107,0)),""))</x:f>
      </x:c>
    </x:row>
    <x:row r="184" ht="28" customHeight="1">
      <x:c r="A184" s="23"/>
      <x:c r="B184" s="23"/>
      <x:c r="C184" s="27"/>
      <x:c r="D184" s="27"/>
      <x:c r="E184" s="27"/>
      <x:c r="F184" s="27"/>
      <x:c r="G184" s="28" t="str">
        <x:f>IF(A184="","",IF(IF(COUNTIFS('Dimension Review'!$A$8:$A$107,A184)&lt;&gt;1,FALSE,AND(INDEX('Dimension Review'!$I$8:$I$107,MATCH(A184,'Dimension Review'!$A$8:$A$107,0))="Linked",INDEX('Dimension Review'!$B$8:$B$107,MATCH(A184,'Dimension Review'!$A$8:$A$107,0))=B184,NOT(OR(LEN(C184&amp;"")=0,LEN(D184&amp;"")=0,LEN(E184&amp;"")=0,LEN(F184&amp;"")=0)),NOT(OR(NOT(ISNUMBER(C184)),NOT(ISNUMBER(D184)),NOT(ISNUMBER(E184)),NOT(ISNUMBER(F184)),C184&lt;0,D184&lt;0,E184&lt;0,F184&lt;0)))),INDEX('Dimension Review'!$C$8:$C$107,MATCH(A184,'Dimension Review'!$A$8:$A$107,0))-INDEX('Dimension Review'!$E$8:$E$107,MATCH(A184,'Dimension Review'!$A$8:$A$107,0))-C184-D184,""))</x:f>
      </x:c>
      <x:c r="H184" s="28" t="str">
        <x:f>IF(A184="","",IF(IF(COUNTIFS('Dimension Review'!$A$8:$A$107,A184)&lt;&gt;1,FALSE,AND(INDEX('Dimension Review'!$I$8:$I$107,MATCH(A184,'Dimension Review'!$A$8:$A$107,0))="Linked",INDEX('Dimension Review'!$B$8:$B$107,MATCH(A184,'Dimension Review'!$A$8:$A$107,0))=B184,NOT(OR(LEN(C184&amp;"")=0,LEN(D184&amp;"")=0,LEN(E184&amp;"")=0,LEN(F184&amp;"")=0)),NOT(OR(NOT(ISNUMBER(C184)),NOT(ISNUMBER(D184)),NOT(ISNUMBER(E184)),NOT(ISNUMBER(F184)),C184&lt;0,D184&lt;0,E184&lt;0,F184&lt;0)))),INDEX('Dimension Review'!$D$8:$D$107,MATCH(A184,'Dimension Review'!$A$8:$A$107,0))-INDEX('Dimension Review'!$F$8:$F$107,MATCH(A184,'Dimension Review'!$A$8:$A$107,0))-E184-F184,""))</x:f>
      </x:c>
      <x:c r="I184" s="23"/>
      <x:c r="J184" s="22"/>
      <x:c r="K184" s="23"/>
      <x:c r="L184" s="26"/>
      <x:c r="M184" s="23"/>
      <x:c r="N184" s="25" t="str">
        <x:f>IF(LEN(A184&amp;"")=0,IF(COUNTA(A184,B184,C184,D184,E184,F184,I184,J184,K184,L184,M184)=0,"","Enter Opening ID"),IF(COUNTIFS('Dimension Review'!$A$118:$A$217,A184)&lt;&gt;1,"Duplicate allowance record",IF(COUNTIFS('Dimension Review'!$A$8:$A$107,A184)&lt;&gt;1,"Missing or duplicate dimensions",IF(INDEX('Dimension Review'!$I$8:$I$107,MATCH(A184,'Dimension Review'!$A$8:$A$107,0))&lt;&gt;"Linked","Dimensions incomplete or stale",IF(INDEX('Dimension Review'!$B$8:$B$107,MATCH(A184,'Dimension Review'!$A$8:$A$107,0))&lt;&gt;B184,"Revision mismatch",IF(OR(LEN(C184&amp;"")=0,LEN(D184&amp;"")=0,LEN(E184&amp;"")=0,LEN(F184&amp;"")=0),"Enter all four allowances",IF(OR(NOT(ISNUMBER(C184)),NOT(ISNUMBER(D184)),NOT(ISNUMBER(E184)),NOT(ISNUMBER(F184)),C184&lt;0,D184&lt;0,E184&lt;0,F184&lt;0),"Allowances must be nonnegative numbers",IF(OR(G184&lt;0,H184&lt;0),"Opening smaller than frame plus allowances",IF(OR(LEN(I184&amp;"")=0,LEN(J184&amp;"")=0,LEN(K184&amp;"")=0,LEN(L184&amp;"")=0,LEN(M184&amp;"")=0),"Record detail and technical review",IF(J184&lt;&gt;"Reviewed","Hold for technical review",IF(OR(NOT(ISNUMBER(L184)),L184&lt;=0),"Enter valid review date","Geometry review recorded")))))))))))</x:f>
      </x:c>
      <x:c r="O184" s="25" t="str">
        <x:f>IF(A184="","",IF(COUNTIFS('Dimension Review'!$A$8:$A$107,A184)=1,INDEX('Dimension Review'!$G$8:$G$107,MATCH(A184,'Dimension Review'!$A$8:$A$107,0)),""))</x:f>
      </x:c>
    </x:row>
    <x:row r="185" ht="28" customHeight="1">
      <x:c r="A185" s="23"/>
      <x:c r="B185" s="23"/>
      <x:c r="C185" s="27"/>
      <x:c r="D185" s="27"/>
      <x:c r="E185" s="27"/>
      <x:c r="F185" s="27"/>
      <x:c r="G185" s="28" t="str">
        <x:f>IF(A185="","",IF(IF(COUNTIFS('Dimension Review'!$A$8:$A$107,A185)&lt;&gt;1,FALSE,AND(INDEX('Dimension Review'!$I$8:$I$107,MATCH(A185,'Dimension Review'!$A$8:$A$107,0))="Linked",INDEX('Dimension Review'!$B$8:$B$107,MATCH(A185,'Dimension Review'!$A$8:$A$107,0))=B185,NOT(OR(LEN(C185&amp;"")=0,LEN(D185&amp;"")=0,LEN(E185&amp;"")=0,LEN(F185&amp;"")=0)),NOT(OR(NOT(ISNUMBER(C185)),NOT(ISNUMBER(D185)),NOT(ISNUMBER(E185)),NOT(ISNUMBER(F185)),C185&lt;0,D185&lt;0,E185&lt;0,F185&lt;0)))),INDEX('Dimension Review'!$C$8:$C$107,MATCH(A185,'Dimension Review'!$A$8:$A$107,0))-INDEX('Dimension Review'!$E$8:$E$107,MATCH(A185,'Dimension Review'!$A$8:$A$107,0))-C185-D185,""))</x:f>
      </x:c>
      <x:c r="H185" s="28" t="str">
        <x:f>IF(A185="","",IF(IF(COUNTIFS('Dimension Review'!$A$8:$A$107,A185)&lt;&gt;1,FALSE,AND(INDEX('Dimension Review'!$I$8:$I$107,MATCH(A185,'Dimension Review'!$A$8:$A$107,0))="Linked",INDEX('Dimension Review'!$B$8:$B$107,MATCH(A185,'Dimension Review'!$A$8:$A$107,0))=B185,NOT(OR(LEN(C185&amp;"")=0,LEN(D185&amp;"")=0,LEN(E185&amp;"")=0,LEN(F185&amp;"")=0)),NOT(OR(NOT(ISNUMBER(C185)),NOT(ISNUMBER(D185)),NOT(ISNUMBER(E185)),NOT(ISNUMBER(F185)),C185&lt;0,D185&lt;0,E185&lt;0,F185&lt;0)))),INDEX('Dimension Review'!$D$8:$D$107,MATCH(A185,'Dimension Review'!$A$8:$A$107,0))-INDEX('Dimension Review'!$F$8:$F$107,MATCH(A185,'Dimension Review'!$A$8:$A$107,0))-E185-F185,""))</x:f>
      </x:c>
      <x:c r="I185" s="23"/>
      <x:c r="J185" s="22"/>
      <x:c r="K185" s="23"/>
      <x:c r="L185" s="26"/>
      <x:c r="M185" s="23"/>
      <x:c r="N185" s="25" t="str">
        <x:f>IF(LEN(A185&amp;"")=0,IF(COUNTA(A185,B185,C185,D185,E185,F185,I185,J185,K185,L185,M185)=0,"","Enter Opening ID"),IF(COUNTIFS('Dimension Review'!$A$118:$A$217,A185)&lt;&gt;1,"Duplicate allowance record",IF(COUNTIFS('Dimension Review'!$A$8:$A$107,A185)&lt;&gt;1,"Missing or duplicate dimensions",IF(INDEX('Dimension Review'!$I$8:$I$107,MATCH(A185,'Dimension Review'!$A$8:$A$107,0))&lt;&gt;"Linked","Dimensions incomplete or stale",IF(INDEX('Dimension Review'!$B$8:$B$107,MATCH(A185,'Dimension Review'!$A$8:$A$107,0))&lt;&gt;B185,"Revision mismatch",IF(OR(LEN(C185&amp;"")=0,LEN(D185&amp;"")=0,LEN(E185&amp;"")=0,LEN(F185&amp;"")=0),"Enter all four allowances",IF(OR(NOT(ISNUMBER(C185)),NOT(ISNUMBER(D185)),NOT(ISNUMBER(E185)),NOT(ISNUMBER(F185)),C185&lt;0,D185&lt;0,E185&lt;0,F185&lt;0),"Allowances must be nonnegative numbers",IF(OR(G185&lt;0,H185&lt;0),"Opening smaller than frame plus allowances",IF(OR(LEN(I185&amp;"")=0,LEN(J185&amp;"")=0,LEN(K185&amp;"")=0,LEN(L185&amp;"")=0,LEN(M185&amp;"")=0),"Record detail and technical review",IF(J185&lt;&gt;"Reviewed","Hold for technical review",IF(OR(NOT(ISNUMBER(L185)),L185&lt;=0),"Enter valid review date","Geometry review recorded")))))))))))</x:f>
      </x:c>
      <x:c r="O185" s="25" t="str">
        <x:f>IF(A185="","",IF(COUNTIFS('Dimension Review'!$A$8:$A$107,A185)=1,INDEX('Dimension Review'!$G$8:$G$107,MATCH(A185,'Dimension Review'!$A$8:$A$107,0)),""))</x:f>
      </x:c>
    </x:row>
    <x:row r="186" ht="28" customHeight="1">
      <x:c r="A186" s="23"/>
      <x:c r="B186" s="23"/>
      <x:c r="C186" s="27"/>
      <x:c r="D186" s="27"/>
      <x:c r="E186" s="27"/>
      <x:c r="F186" s="27"/>
      <x:c r="G186" s="28" t="str">
        <x:f>IF(A186="","",IF(IF(COUNTIFS('Dimension Review'!$A$8:$A$107,A186)&lt;&gt;1,FALSE,AND(INDEX('Dimension Review'!$I$8:$I$107,MATCH(A186,'Dimension Review'!$A$8:$A$107,0))="Linked",INDEX('Dimension Review'!$B$8:$B$107,MATCH(A186,'Dimension Review'!$A$8:$A$107,0))=B186,NOT(OR(LEN(C186&amp;"")=0,LEN(D186&amp;"")=0,LEN(E186&amp;"")=0,LEN(F186&amp;"")=0)),NOT(OR(NOT(ISNUMBER(C186)),NOT(ISNUMBER(D186)),NOT(ISNUMBER(E186)),NOT(ISNUMBER(F186)),C186&lt;0,D186&lt;0,E186&lt;0,F186&lt;0)))),INDEX('Dimension Review'!$C$8:$C$107,MATCH(A186,'Dimension Review'!$A$8:$A$107,0))-INDEX('Dimension Review'!$E$8:$E$107,MATCH(A186,'Dimension Review'!$A$8:$A$107,0))-C186-D186,""))</x:f>
      </x:c>
      <x:c r="H186" s="28" t="str">
        <x:f>IF(A186="","",IF(IF(COUNTIFS('Dimension Review'!$A$8:$A$107,A186)&lt;&gt;1,FALSE,AND(INDEX('Dimension Review'!$I$8:$I$107,MATCH(A186,'Dimension Review'!$A$8:$A$107,0))="Linked",INDEX('Dimension Review'!$B$8:$B$107,MATCH(A186,'Dimension Review'!$A$8:$A$107,0))=B186,NOT(OR(LEN(C186&amp;"")=0,LEN(D186&amp;"")=0,LEN(E186&amp;"")=0,LEN(F186&amp;"")=0)),NOT(OR(NOT(ISNUMBER(C186)),NOT(ISNUMBER(D186)),NOT(ISNUMBER(E186)),NOT(ISNUMBER(F186)),C186&lt;0,D186&lt;0,E186&lt;0,F186&lt;0)))),INDEX('Dimension Review'!$D$8:$D$107,MATCH(A186,'Dimension Review'!$A$8:$A$107,0))-INDEX('Dimension Review'!$F$8:$F$107,MATCH(A186,'Dimension Review'!$A$8:$A$107,0))-E186-F186,""))</x:f>
      </x:c>
      <x:c r="I186" s="23"/>
      <x:c r="J186" s="22"/>
      <x:c r="K186" s="23"/>
      <x:c r="L186" s="26"/>
      <x:c r="M186" s="23"/>
      <x:c r="N186" s="25" t="str">
        <x:f>IF(LEN(A186&amp;"")=0,IF(COUNTA(A186,B186,C186,D186,E186,F186,I186,J186,K186,L186,M186)=0,"","Enter Opening ID"),IF(COUNTIFS('Dimension Review'!$A$118:$A$217,A186)&lt;&gt;1,"Duplicate allowance record",IF(COUNTIFS('Dimension Review'!$A$8:$A$107,A186)&lt;&gt;1,"Missing or duplicate dimensions",IF(INDEX('Dimension Review'!$I$8:$I$107,MATCH(A186,'Dimension Review'!$A$8:$A$107,0))&lt;&gt;"Linked","Dimensions incomplete or stale",IF(INDEX('Dimension Review'!$B$8:$B$107,MATCH(A186,'Dimension Review'!$A$8:$A$107,0))&lt;&gt;B186,"Revision mismatch",IF(OR(LEN(C186&amp;"")=0,LEN(D186&amp;"")=0,LEN(E186&amp;"")=0,LEN(F186&amp;"")=0),"Enter all four allowances",IF(OR(NOT(ISNUMBER(C186)),NOT(ISNUMBER(D186)),NOT(ISNUMBER(E186)),NOT(ISNUMBER(F186)),C186&lt;0,D186&lt;0,E186&lt;0,F186&lt;0),"Allowances must be nonnegative numbers",IF(OR(G186&lt;0,H186&lt;0),"Opening smaller than frame plus allowances",IF(OR(LEN(I186&amp;"")=0,LEN(J186&amp;"")=0,LEN(K186&amp;"")=0,LEN(L186&amp;"")=0,LEN(M186&amp;"")=0),"Record detail and technical review",IF(J186&lt;&gt;"Reviewed","Hold for technical review",IF(OR(NOT(ISNUMBER(L186)),L186&lt;=0),"Enter valid review date","Geometry review recorded")))))))))))</x:f>
      </x:c>
      <x:c r="O186" s="25" t="str">
        <x:f>IF(A186="","",IF(COUNTIFS('Dimension Review'!$A$8:$A$107,A186)=1,INDEX('Dimension Review'!$G$8:$G$107,MATCH(A186,'Dimension Review'!$A$8:$A$107,0)),""))</x:f>
      </x:c>
    </x:row>
    <x:row r="187" ht="28" customHeight="1">
      <x:c r="A187" s="23"/>
      <x:c r="B187" s="23"/>
      <x:c r="C187" s="27"/>
      <x:c r="D187" s="27"/>
      <x:c r="E187" s="27"/>
      <x:c r="F187" s="27"/>
      <x:c r="G187" s="28" t="str">
        <x:f>IF(A187="","",IF(IF(COUNTIFS('Dimension Review'!$A$8:$A$107,A187)&lt;&gt;1,FALSE,AND(INDEX('Dimension Review'!$I$8:$I$107,MATCH(A187,'Dimension Review'!$A$8:$A$107,0))="Linked",INDEX('Dimension Review'!$B$8:$B$107,MATCH(A187,'Dimension Review'!$A$8:$A$107,0))=B187,NOT(OR(LEN(C187&amp;"")=0,LEN(D187&amp;"")=0,LEN(E187&amp;"")=0,LEN(F187&amp;"")=0)),NOT(OR(NOT(ISNUMBER(C187)),NOT(ISNUMBER(D187)),NOT(ISNUMBER(E187)),NOT(ISNUMBER(F187)),C187&lt;0,D187&lt;0,E187&lt;0,F187&lt;0)))),INDEX('Dimension Review'!$C$8:$C$107,MATCH(A187,'Dimension Review'!$A$8:$A$107,0))-INDEX('Dimension Review'!$E$8:$E$107,MATCH(A187,'Dimension Review'!$A$8:$A$107,0))-C187-D187,""))</x:f>
      </x:c>
      <x:c r="H187" s="28" t="str">
        <x:f>IF(A187="","",IF(IF(COUNTIFS('Dimension Review'!$A$8:$A$107,A187)&lt;&gt;1,FALSE,AND(INDEX('Dimension Review'!$I$8:$I$107,MATCH(A187,'Dimension Review'!$A$8:$A$107,0))="Linked",INDEX('Dimension Review'!$B$8:$B$107,MATCH(A187,'Dimension Review'!$A$8:$A$107,0))=B187,NOT(OR(LEN(C187&amp;"")=0,LEN(D187&amp;"")=0,LEN(E187&amp;"")=0,LEN(F187&amp;"")=0)),NOT(OR(NOT(ISNUMBER(C187)),NOT(ISNUMBER(D187)),NOT(ISNUMBER(E187)),NOT(ISNUMBER(F187)),C187&lt;0,D187&lt;0,E187&lt;0,F187&lt;0)))),INDEX('Dimension Review'!$D$8:$D$107,MATCH(A187,'Dimension Review'!$A$8:$A$107,0))-INDEX('Dimension Review'!$F$8:$F$107,MATCH(A187,'Dimension Review'!$A$8:$A$107,0))-E187-F187,""))</x:f>
      </x:c>
      <x:c r="I187" s="23"/>
      <x:c r="J187" s="22"/>
      <x:c r="K187" s="23"/>
      <x:c r="L187" s="26"/>
      <x:c r="M187" s="23"/>
      <x:c r="N187" s="25" t="str">
        <x:f>IF(LEN(A187&amp;"")=0,IF(COUNTA(A187,B187,C187,D187,E187,F187,I187,J187,K187,L187,M187)=0,"","Enter Opening ID"),IF(COUNTIFS('Dimension Review'!$A$118:$A$217,A187)&lt;&gt;1,"Duplicate allowance record",IF(COUNTIFS('Dimension Review'!$A$8:$A$107,A187)&lt;&gt;1,"Missing or duplicate dimensions",IF(INDEX('Dimension Review'!$I$8:$I$107,MATCH(A187,'Dimension Review'!$A$8:$A$107,0))&lt;&gt;"Linked","Dimensions incomplete or stale",IF(INDEX('Dimension Review'!$B$8:$B$107,MATCH(A187,'Dimension Review'!$A$8:$A$107,0))&lt;&gt;B187,"Revision mismatch",IF(OR(LEN(C187&amp;"")=0,LEN(D187&amp;"")=0,LEN(E187&amp;"")=0,LEN(F187&amp;"")=0),"Enter all four allowances",IF(OR(NOT(ISNUMBER(C187)),NOT(ISNUMBER(D187)),NOT(ISNUMBER(E187)),NOT(ISNUMBER(F187)),C187&lt;0,D187&lt;0,E187&lt;0,F187&lt;0),"Allowances must be nonnegative numbers",IF(OR(G187&lt;0,H187&lt;0),"Opening smaller than frame plus allowances",IF(OR(LEN(I187&amp;"")=0,LEN(J187&amp;"")=0,LEN(K187&amp;"")=0,LEN(L187&amp;"")=0,LEN(M187&amp;"")=0),"Record detail and technical review",IF(J187&lt;&gt;"Reviewed","Hold for technical review",IF(OR(NOT(ISNUMBER(L187)),L187&lt;=0),"Enter valid review date","Geometry review recorded")))))))))))</x:f>
      </x:c>
      <x:c r="O187" s="25" t="str">
        <x:f>IF(A187="","",IF(COUNTIFS('Dimension Review'!$A$8:$A$107,A187)=1,INDEX('Dimension Review'!$G$8:$G$107,MATCH(A187,'Dimension Review'!$A$8:$A$107,0)),""))</x:f>
      </x:c>
    </x:row>
    <x:row r="188" ht="28" customHeight="1">
      <x:c r="A188" s="23"/>
      <x:c r="B188" s="23"/>
      <x:c r="C188" s="27"/>
      <x:c r="D188" s="27"/>
      <x:c r="E188" s="27"/>
      <x:c r="F188" s="27"/>
      <x:c r="G188" s="28" t="str">
        <x:f>IF(A188="","",IF(IF(COUNTIFS('Dimension Review'!$A$8:$A$107,A188)&lt;&gt;1,FALSE,AND(INDEX('Dimension Review'!$I$8:$I$107,MATCH(A188,'Dimension Review'!$A$8:$A$107,0))="Linked",INDEX('Dimension Review'!$B$8:$B$107,MATCH(A188,'Dimension Review'!$A$8:$A$107,0))=B188,NOT(OR(LEN(C188&amp;"")=0,LEN(D188&amp;"")=0,LEN(E188&amp;"")=0,LEN(F188&amp;"")=0)),NOT(OR(NOT(ISNUMBER(C188)),NOT(ISNUMBER(D188)),NOT(ISNUMBER(E188)),NOT(ISNUMBER(F188)),C188&lt;0,D188&lt;0,E188&lt;0,F188&lt;0)))),INDEX('Dimension Review'!$C$8:$C$107,MATCH(A188,'Dimension Review'!$A$8:$A$107,0))-INDEX('Dimension Review'!$E$8:$E$107,MATCH(A188,'Dimension Review'!$A$8:$A$107,0))-C188-D188,""))</x:f>
      </x:c>
      <x:c r="H188" s="28" t="str">
        <x:f>IF(A188="","",IF(IF(COUNTIFS('Dimension Review'!$A$8:$A$107,A188)&lt;&gt;1,FALSE,AND(INDEX('Dimension Review'!$I$8:$I$107,MATCH(A188,'Dimension Review'!$A$8:$A$107,0))="Linked",INDEX('Dimension Review'!$B$8:$B$107,MATCH(A188,'Dimension Review'!$A$8:$A$107,0))=B188,NOT(OR(LEN(C188&amp;"")=0,LEN(D188&amp;"")=0,LEN(E188&amp;"")=0,LEN(F188&amp;"")=0)),NOT(OR(NOT(ISNUMBER(C188)),NOT(ISNUMBER(D188)),NOT(ISNUMBER(E188)),NOT(ISNUMBER(F188)),C188&lt;0,D188&lt;0,E188&lt;0,F188&lt;0)))),INDEX('Dimension Review'!$D$8:$D$107,MATCH(A188,'Dimension Review'!$A$8:$A$107,0))-INDEX('Dimension Review'!$F$8:$F$107,MATCH(A188,'Dimension Review'!$A$8:$A$107,0))-E188-F188,""))</x:f>
      </x:c>
      <x:c r="I188" s="23"/>
      <x:c r="J188" s="22"/>
      <x:c r="K188" s="23"/>
      <x:c r="L188" s="26"/>
      <x:c r="M188" s="23"/>
      <x:c r="N188" s="25" t="str">
        <x:f>IF(LEN(A188&amp;"")=0,IF(COUNTA(A188,B188,C188,D188,E188,F188,I188,J188,K188,L188,M188)=0,"","Enter Opening ID"),IF(COUNTIFS('Dimension Review'!$A$118:$A$217,A188)&lt;&gt;1,"Duplicate allowance record",IF(COUNTIFS('Dimension Review'!$A$8:$A$107,A188)&lt;&gt;1,"Missing or duplicate dimensions",IF(INDEX('Dimension Review'!$I$8:$I$107,MATCH(A188,'Dimension Review'!$A$8:$A$107,0))&lt;&gt;"Linked","Dimensions incomplete or stale",IF(INDEX('Dimension Review'!$B$8:$B$107,MATCH(A188,'Dimension Review'!$A$8:$A$107,0))&lt;&gt;B188,"Revision mismatch",IF(OR(LEN(C188&amp;"")=0,LEN(D188&amp;"")=0,LEN(E188&amp;"")=0,LEN(F188&amp;"")=0),"Enter all four allowances",IF(OR(NOT(ISNUMBER(C188)),NOT(ISNUMBER(D188)),NOT(ISNUMBER(E188)),NOT(ISNUMBER(F188)),C188&lt;0,D188&lt;0,E188&lt;0,F188&lt;0),"Allowances must be nonnegative numbers",IF(OR(G188&lt;0,H188&lt;0),"Opening smaller than frame plus allowances",IF(OR(LEN(I188&amp;"")=0,LEN(J188&amp;"")=0,LEN(K188&amp;"")=0,LEN(L188&amp;"")=0,LEN(M188&amp;"")=0),"Record detail and technical review",IF(J188&lt;&gt;"Reviewed","Hold for technical review",IF(OR(NOT(ISNUMBER(L188)),L188&lt;=0),"Enter valid review date","Geometry review recorded")))))))))))</x:f>
      </x:c>
      <x:c r="O188" s="25" t="str">
        <x:f>IF(A188="","",IF(COUNTIFS('Dimension Review'!$A$8:$A$107,A188)=1,INDEX('Dimension Review'!$G$8:$G$107,MATCH(A188,'Dimension Review'!$A$8:$A$107,0)),""))</x:f>
      </x:c>
    </x:row>
    <x:row r="189" ht="28" customHeight="1">
      <x:c r="A189" s="23"/>
      <x:c r="B189" s="23"/>
      <x:c r="C189" s="27"/>
      <x:c r="D189" s="27"/>
      <x:c r="E189" s="27"/>
      <x:c r="F189" s="27"/>
      <x:c r="G189" s="28" t="str">
        <x:f>IF(A189="","",IF(IF(COUNTIFS('Dimension Review'!$A$8:$A$107,A189)&lt;&gt;1,FALSE,AND(INDEX('Dimension Review'!$I$8:$I$107,MATCH(A189,'Dimension Review'!$A$8:$A$107,0))="Linked",INDEX('Dimension Review'!$B$8:$B$107,MATCH(A189,'Dimension Review'!$A$8:$A$107,0))=B189,NOT(OR(LEN(C189&amp;"")=0,LEN(D189&amp;"")=0,LEN(E189&amp;"")=0,LEN(F189&amp;"")=0)),NOT(OR(NOT(ISNUMBER(C189)),NOT(ISNUMBER(D189)),NOT(ISNUMBER(E189)),NOT(ISNUMBER(F189)),C189&lt;0,D189&lt;0,E189&lt;0,F189&lt;0)))),INDEX('Dimension Review'!$C$8:$C$107,MATCH(A189,'Dimension Review'!$A$8:$A$107,0))-INDEX('Dimension Review'!$E$8:$E$107,MATCH(A189,'Dimension Review'!$A$8:$A$107,0))-C189-D189,""))</x:f>
      </x:c>
      <x:c r="H189" s="28" t="str">
        <x:f>IF(A189="","",IF(IF(COUNTIFS('Dimension Review'!$A$8:$A$107,A189)&lt;&gt;1,FALSE,AND(INDEX('Dimension Review'!$I$8:$I$107,MATCH(A189,'Dimension Review'!$A$8:$A$107,0))="Linked",INDEX('Dimension Review'!$B$8:$B$107,MATCH(A189,'Dimension Review'!$A$8:$A$107,0))=B189,NOT(OR(LEN(C189&amp;"")=0,LEN(D189&amp;"")=0,LEN(E189&amp;"")=0,LEN(F189&amp;"")=0)),NOT(OR(NOT(ISNUMBER(C189)),NOT(ISNUMBER(D189)),NOT(ISNUMBER(E189)),NOT(ISNUMBER(F189)),C189&lt;0,D189&lt;0,E189&lt;0,F189&lt;0)))),INDEX('Dimension Review'!$D$8:$D$107,MATCH(A189,'Dimension Review'!$A$8:$A$107,0))-INDEX('Dimension Review'!$F$8:$F$107,MATCH(A189,'Dimension Review'!$A$8:$A$107,0))-E189-F189,""))</x:f>
      </x:c>
      <x:c r="I189" s="23"/>
      <x:c r="J189" s="22"/>
      <x:c r="K189" s="23"/>
      <x:c r="L189" s="26"/>
      <x:c r="M189" s="23"/>
      <x:c r="N189" s="25" t="str">
        <x:f>IF(LEN(A189&amp;"")=0,IF(COUNTA(A189,B189,C189,D189,E189,F189,I189,J189,K189,L189,M189)=0,"","Enter Opening ID"),IF(COUNTIFS('Dimension Review'!$A$118:$A$217,A189)&lt;&gt;1,"Duplicate allowance record",IF(COUNTIFS('Dimension Review'!$A$8:$A$107,A189)&lt;&gt;1,"Missing or duplicate dimensions",IF(INDEX('Dimension Review'!$I$8:$I$107,MATCH(A189,'Dimension Review'!$A$8:$A$107,0))&lt;&gt;"Linked","Dimensions incomplete or stale",IF(INDEX('Dimension Review'!$B$8:$B$107,MATCH(A189,'Dimension Review'!$A$8:$A$107,0))&lt;&gt;B189,"Revision mismatch",IF(OR(LEN(C189&amp;"")=0,LEN(D189&amp;"")=0,LEN(E189&amp;"")=0,LEN(F189&amp;"")=0),"Enter all four allowances",IF(OR(NOT(ISNUMBER(C189)),NOT(ISNUMBER(D189)),NOT(ISNUMBER(E189)),NOT(ISNUMBER(F189)),C189&lt;0,D189&lt;0,E189&lt;0,F189&lt;0),"Allowances must be nonnegative numbers",IF(OR(G189&lt;0,H189&lt;0),"Opening smaller than frame plus allowances",IF(OR(LEN(I189&amp;"")=0,LEN(J189&amp;"")=0,LEN(K189&amp;"")=0,LEN(L189&amp;"")=0,LEN(M189&amp;"")=0),"Record detail and technical review",IF(J189&lt;&gt;"Reviewed","Hold for technical review",IF(OR(NOT(ISNUMBER(L189)),L189&lt;=0),"Enter valid review date","Geometry review recorded")))))))))))</x:f>
      </x:c>
      <x:c r="O189" s="25" t="str">
        <x:f>IF(A189="","",IF(COUNTIFS('Dimension Review'!$A$8:$A$107,A189)=1,INDEX('Dimension Review'!$G$8:$G$107,MATCH(A189,'Dimension Review'!$A$8:$A$107,0)),""))</x:f>
      </x:c>
    </x:row>
    <x:row r="190" ht="28" customHeight="1">
      <x:c r="A190" s="23"/>
      <x:c r="B190" s="23"/>
      <x:c r="C190" s="27"/>
      <x:c r="D190" s="27"/>
      <x:c r="E190" s="27"/>
      <x:c r="F190" s="27"/>
      <x:c r="G190" s="28" t="str">
        <x:f>IF(A190="","",IF(IF(COUNTIFS('Dimension Review'!$A$8:$A$107,A190)&lt;&gt;1,FALSE,AND(INDEX('Dimension Review'!$I$8:$I$107,MATCH(A190,'Dimension Review'!$A$8:$A$107,0))="Linked",INDEX('Dimension Review'!$B$8:$B$107,MATCH(A190,'Dimension Review'!$A$8:$A$107,0))=B190,NOT(OR(LEN(C190&amp;"")=0,LEN(D190&amp;"")=0,LEN(E190&amp;"")=0,LEN(F190&amp;"")=0)),NOT(OR(NOT(ISNUMBER(C190)),NOT(ISNUMBER(D190)),NOT(ISNUMBER(E190)),NOT(ISNUMBER(F190)),C190&lt;0,D190&lt;0,E190&lt;0,F190&lt;0)))),INDEX('Dimension Review'!$C$8:$C$107,MATCH(A190,'Dimension Review'!$A$8:$A$107,0))-INDEX('Dimension Review'!$E$8:$E$107,MATCH(A190,'Dimension Review'!$A$8:$A$107,0))-C190-D190,""))</x:f>
      </x:c>
      <x:c r="H190" s="28" t="str">
        <x:f>IF(A190="","",IF(IF(COUNTIFS('Dimension Review'!$A$8:$A$107,A190)&lt;&gt;1,FALSE,AND(INDEX('Dimension Review'!$I$8:$I$107,MATCH(A190,'Dimension Review'!$A$8:$A$107,0))="Linked",INDEX('Dimension Review'!$B$8:$B$107,MATCH(A190,'Dimension Review'!$A$8:$A$107,0))=B190,NOT(OR(LEN(C190&amp;"")=0,LEN(D190&amp;"")=0,LEN(E190&amp;"")=0,LEN(F190&amp;"")=0)),NOT(OR(NOT(ISNUMBER(C190)),NOT(ISNUMBER(D190)),NOT(ISNUMBER(E190)),NOT(ISNUMBER(F190)),C190&lt;0,D190&lt;0,E190&lt;0,F190&lt;0)))),INDEX('Dimension Review'!$D$8:$D$107,MATCH(A190,'Dimension Review'!$A$8:$A$107,0))-INDEX('Dimension Review'!$F$8:$F$107,MATCH(A190,'Dimension Review'!$A$8:$A$107,0))-E190-F190,""))</x:f>
      </x:c>
      <x:c r="I190" s="23"/>
      <x:c r="J190" s="22"/>
      <x:c r="K190" s="23"/>
      <x:c r="L190" s="26"/>
      <x:c r="M190" s="23"/>
      <x:c r="N190" s="25" t="str">
        <x:f>IF(LEN(A190&amp;"")=0,IF(COUNTA(A190,B190,C190,D190,E190,F190,I190,J190,K190,L190,M190)=0,"","Enter Opening ID"),IF(COUNTIFS('Dimension Review'!$A$118:$A$217,A190)&lt;&gt;1,"Duplicate allowance record",IF(COUNTIFS('Dimension Review'!$A$8:$A$107,A190)&lt;&gt;1,"Missing or duplicate dimensions",IF(INDEX('Dimension Review'!$I$8:$I$107,MATCH(A190,'Dimension Review'!$A$8:$A$107,0))&lt;&gt;"Linked","Dimensions incomplete or stale",IF(INDEX('Dimension Review'!$B$8:$B$107,MATCH(A190,'Dimension Review'!$A$8:$A$107,0))&lt;&gt;B190,"Revision mismatch",IF(OR(LEN(C190&amp;"")=0,LEN(D190&amp;"")=0,LEN(E190&amp;"")=0,LEN(F190&amp;"")=0),"Enter all four allowances",IF(OR(NOT(ISNUMBER(C190)),NOT(ISNUMBER(D190)),NOT(ISNUMBER(E190)),NOT(ISNUMBER(F190)),C190&lt;0,D190&lt;0,E190&lt;0,F190&lt;0),"Allowances must be nonnegative numbers",IF(OR(G190&lt;0,H190&lt;0),"Opening smaller than frame plus allowances",IF(OR(LEN(I190&amp;"")=0,LEN(J190&amp;"")=0,LEN(K190&amp;"")=0,LEN(L190&amp;"")=0,LEN(M190&amp;"")=0),"Record detail and technical review",IF(J190&lt;&gt;"Reviewed","Hold for technical review",IF(OR(NOT(ISNUMBER(L190)),L190&lt;=0),"Enter valid review date","Geometry review recorded")))))))))))</x:f>
      </x:c>
      <x:c r="O190" s="25" t="str">
        <x:f>IF(A190="","",IF(COUNTIFS('Dimension Review'!$A$8:$A$107,A190)=1,INDEX('Dimension Review'!$G$8:$G$107,MATCH(A190,'Dimension Review'!$A$8:$A$107,0)),""))</x:f>
      </x:c>
    </x:row>
    <x:row r="191" ht="28" customHeight="1">
      <x:c r="A191" s="23"/>
      <x:c r="B191" s="23"/>
      <x:c r="C191" s="27"/>
      <x:c r="D191" s="27"/>
      <x:c r="E191" s="27"/>
      <x:c r="F191" s="27"/>
      <x:c r="G191" s="28" t="str">
        <x:f>IF(A191="","",IF(IF(COUNTIFS('Dimension Review'!$A$8:$A$107,A191)&lt;&gt;1,FALSE,AND(INDEX('Dimension Review'!$I$8:$I$107,MATCH(A191,'Dimension Review'!$A$8:$A$107,0))="Linked",INDEX('Dimension Review'!$B$8:$B$107,MATCH(A191,'Dimension Review'!$A$8:$A$107,0))=B191,NOT(OR(LEN(C191&amp;"")=0,LEN(D191&amp;"")=0,LEN(E191&amp;"")=0,LEN(F191&amp;"")=0)),NOT(OR(NOT(ISNUMBER(C191)),NOT(ISNUMBER(D191)),NOT(ISNUMBER(E191)),NOT(ISNUMBER(F191)),C191&lt;0,D191&lt;0,E191&lt;0,F191&lt;0)))),INDEX('Dimension Review'!$C$8:$C$107,MATCH(A191,'Dimension Review'!$A$8:$A$107,0))-INDEX('Dimension Review'!$E$8:$E$107,MATCH(A191,'Dimension Review'!$A$8:$A$107,0))-C191-D191,""))</x:f>
      </x:c>
      <x:c r="H191" s="28" t="str">
        <x:f>IF(A191="","",IF(IF(COUNTIFS('Dimension Review'!$A$8:$A$107,A191)&lt;&gt;1,FALSE,AND(INDEX('Dimension Review'!$I$8:$I$107,MATCH(A191,'Dimension Review'!$A$8:$A$107,0))="Linked",INDEX('Dimension Review'!$B$8:$B$107,MATCH(A191,'Dimension Review'!$A$8:$A$107,0))=B191,NOT(OR(LEN(C191&amp;"")=0,LEN(D191&amp;"")=0,LEN(E191&amp;"")=0,LEN(F191&amp;"")=0)),NOT(OR(NOT(ISNUMBER(C191)),NOT(ISNUMBER(D191)),NOT(ISNUMBER(E191)),NOT(ISNUMBER(F191)),C191&lt;0,D191&lt;0,E191&lt;0,F191&lt;0)))),INDEX('Dimension Review'!$D$8:$D$107,MATCH(A191,'Dimension Review'!$A$8:$A$107,0))-INDEX('Dimension Review'!$F$8:$F$107,MATCH(A191,'Dimension Review'!$A$8:$A$107,0))-E191-F191,""))</x:f>
      </x:c>
      <x:c r="I191" s="23"/>
      <x:c r="J191" s="22"/>
      <x:c r="K191" s="23"/>
      <x:c r="L191" s="26"/>
      <x:c r="M191" s="23"/>
      <x:c r="N191" s="25" t="str">
        <x:f>IF(LEN(A191&amp;"")=0,IF(COUNTA(A191,B191,C191,D191,E191,F191,I191,J191,K191,L191,M191)=0,"","Enter Opening ID"),IF(COUNTIFS('Dimension Review'!$A$118:$A$217,A191)&lt;&gt;1,"Duplicate allowance record",IF(COUNTIFS('Dimension Review'!$A$8:$A$107,A191)&lt;&gt;1,"Missing or duplicate dimensions",IF(INDEX('Dimension Review'!$I$8:$I$107,MATCH(A191,'Dimension Review'!$A$8:$A$107,0))&lt;&gt;"Linked","Dimensions incomplete or stale",IF(INDEX('Dimension Review'!$B$8:$B$107,MATCH(A191,'Dimension Review'!$A$8:$A$107,0))&lt;&gt;B191,"Revision mismatch",IF(OR(LEN(C191&amp;"")=0,LEN(D191&amp;"")=0,LEN(E191&amp;"")=0,LEN(F191&amp;"")=0),"Enter all four allowances",IF(OR(NOT(ISNUMBER(C191)),NOT(ISNUMBER(D191)),NOT(ISNUMBER(E191)),NOT(ISNUMBER(F191)),C191&lt;0,D191&lt;0,E191&lt;0,F191&lt;0),"Allowances must be nonnegative numbers",IF(OR(G191&lt;0,H191&lt;0),"Opening smaller than frame plus allowances",IF(OR(LEN(I191&amp;"")=0,LEN(J191&amp;"")=0,LEN(K191&amp;"")=0,LEN(L191&amp;"")=0,LEN(M191&amp;"")=0),"Record detail and technical review",IF(J191&lt;&gt;"Reviewed","Hold for technical review",IF(OR(NOT(ISNUMBER(L191)),L191&lt;=0),"Enter valid review date","Geometry review recorded")))))))))))</x:f>
      </x:c>
      <x:c r="O191" s="25" t="str">
        <x:f>IF(A191="","",IF(COUNTIFS('Dimension Review'!$A$8:$A$107,A191)=1,INDEX('Dimension Review'!$G$8:$G$107,MATCH(A191,'Dimension Review'!$A$8:$A$107,0)),""))</x:f>
      </x:c>
    </x:row>
    <x:row r="192" ht="28" customHeight="1">
      <x:c r="A192" s="23"/>
      <x:c r="B192" s="23"/>
      <x:c r="C192" s="27"/>
      <x:c r="D192" s="27"/>
      <x:c r="E192" s="27"/>
      <x:c r="F192" s="27"/>
      <x:c r="G192" s="28" t="str">
        <x:f>IF(A192="","",IF(IF(COUNTIFS('Dimension Review'!$A$8:$A$107,A192)&lt;&gt;1,FALSE,AND(INDEX('Dimension Review'!$I$8:$I$107,MATCH(A192,'Dimension Review'!$A$8:$A$107,0))="Linked",INDEX('Dimension Review'!$B$8:$B$107,MATCH(A192,'Dimension Review'!$A$8:$A$107,0))=B192,NOT(OR(LEN(C192&amp;"")=0,LEN(D192&amp;"")=0,LEN(E192&amp;"")=0,LEN(F192&amp;"")=0)),NOT(OR(NOT(ISNUMBER(C192)),NOT(ISNUMBER(D192)),NOT(ISNUMBER(E192)),NOT(ISNUMBER(F192)),C192&lt;0,D192&lt;0,E192&lt;0,F192&lt;0)))),INDEX('Dimension Review'!$C$8:$C$107,MATCH(A192,'Dimension Review'!$A$8:$A$107,0))-INDEX('Dimension Review'!$E$8:$E$107,MATCH(A192,'Dimension Review'!$A$8:$A$107,0))-C192-D192,""))</x:f>
      </x:c>
      <x:c r="H192" s="28" t="str">
        <x:f>IF(A192="","",IF(IF(COUNTIFS('Dimension Review'!$A$8:$A$107,A192)&lt;&gt;1,FALSE,AND(INDEX('Dimension Review'!$I$8:$I$107,MATCH(A192,'Dimension Review'!$A$8:$A$107,0))="Linked",INDEX('Dimension Review'!$B$8:$B$107,MATCH(A192,'Dimension Review'!$A$8:$A$107,0))=B192,NOT(OR(LEN(C192&amp;"")=0,LEN(D192&amp;"")=0,LEN(E192&amp;"")=0,LEN(F192&amp;"")=0)),NOT(OR(NOT(ISNUMBER(C192)),NOT(ISNUMBER(D192)),NOT(ISNUMBER(E192)),NOT(ISNUMBER(F192)),C192&lt;0,D192&lt;0,E192&lt;0,F192&lt;0)))),INDEX('Dimension Review'!$D$8:$D$107,MATCH(A192,'Dimension Review'!$A$8:$A$107,0))-INDEX('Dimension Review'!$F$8:$F$107,MATCH(A192,'Dimension Review'!$A$8:$A$107,0))-E192-F192,""))</x:f>
      </x:c>
      <x:c r="I192" s="23"/>
      <x:c r="J192" s="22"/>
      <x:c r="K192" s="23"/>
      <x:c r="L192" s="26"/>
      <x:c r="M192" s="23"/>
      <x:c r="N192" s="25" t="str">
        <x:f>IF(LEN(A192&amp;"")=0,IF(COUNTA(A192,B192,C192,D192,E192,F192,I192,J192,K192,L192,M192)=0,"","Enter Opening ID"),IF(COUNTIFS('Dimension Review'!$A$118:$A$217,A192)&lt;&gt;1,"Duplicate allowance record",IF(COUNTIFS('Dimension Review'!$A$8:$A$107,A192)&lt;&gt;1,"Missing or duplicate dimensions",IF(INDEX('Dimension Review'!$I$8:$I$107,MATCH(A192,'Dimension Review'!$A$8:$A$107,0))&lt;&gt;"Linked","Dimensions incomplete or stale",IF(INDEX('Dimension Review'!$B$8:$B$107,MATCH(A192,'Dimension Review'!$A$8:$A$107,0))&lt;&gt;B192,"Revision mismatch",IF(OR(LEN(C192&amp;"")=0,LEN(D192&amp;"")=0,LEN(E192&amp;"")=0,LEN(F192&amp;"")=0),"Enter all four allowances",IF(OR(NOT(ISNUMBER(C192)),NOT(ISNUMBER(D192)),NOT(ISNUMBER(E192)),NOT(ISNUMBER(F192)),C192&lt;0,D192&lt;0,E192&lt;0,F192&lt;0),"Allowances must be nonnegative numbers",IF(OR(G192&lt;0,H192&lt;0),"Opening smaller than frame plus allowances",IF(OR(LEN(I192&amp;"")=0,LEN(J192&amp;"")=0,LEN(K192&amp;"")=0,LEN(L192&amp;"")=0,LEN(M192&amp;"")=0),"Record detail and technical review",IF(J192&lt;&gt;"Reviewed","Hold for technical review",IF(OR(NOT(ISNUMBER(L192)),L192&lt;=0),"Enter valid review date","Geometry review recorded")))))))))))</x:f>
      </x:c>
      <x:c r="O192" s="25" t="str">
        <x:f>IF(A192="","",IF(COUNTIFS('Dimension Review'!$A$8:$A$107,A192)=1,INDEX('Dimension Review'!$G$8:$G$107,MATCH(A192,'Dimension Review'!$A$8:$A$107,0)),""))</x:f>
      </x:c>
    </x:row>
    <x:row r="193" ht="28" customHeight="1">
      <x:c r="A193" s="23"/>
      <x:c r="B193" s="23"/>
      <x:c r="C193" s="27"/>
      <x:c r="D193" s="27"/>
      <x:c r="E193" s="27"/>
      <x:c r="F193" s="27"/>
      <x:c r="G193" s="28" t="str">
        <x:f>IF(A193="","",IF(IF(COUNTIFS('Dimension Review'!$A$8:$A$107,A193)&lt;&gt;1,FALSE,AND(INDEX('Dimension Review'!$I$8:$I$107,MATCH(A193,'Dimension Review'!$A$8:$A$107,0))="Linked",INDEX('Dimension Review'!$B$8:$B$107,MATCH(A193,'Dimension Review'!$A$8:$A$107,0))=B193,NOT(OR(LEN(C193&amp;"")=0,LEN(D193&amp;"")=0,LEN(E193&amp;"")=0,LEN(F193&amp;"")=0)),NOT(OR(NOT(ISNUMBER(C193)),NOT(ISNUMBER(D193)),NOT(ISNUMBER(E193)),NOT(ISNUMBER(F193)),C193&lt;0,D193&lt;0,E193&lt;0,F193&lt;0)))),INDEX('Dimension Review'!$C$8:$C$107,MATCH(A193,'Dimension Review'!$A$8:$A$107,0))-INDEX('Dimension Review'!$E$8:$E$107,MATCH(A193,'Dimension Review'!$A$8:$A$107,0))-C193-D193,""))</x:f>
      </x:c>
      <x:c r="H193" s="28" t="str">
        <x:f>IF(A193="","",IF(IF(COUNTIFS('Dimension Review'!$A$8:$A$107,A193)&lt;&gt;1,FALSE,AND(INDEX('Dimension Review'!$I$8:$I$107,MATCH(A193,'Dimension Review'!$A$8:$A$107,0))="Linked",INDEX('Dimension Review'!$B$8:$B$107,MATCH(A193,'Dimension Review'!$A$8:$A$107,0))=B193,NOT(OR(LEN(C193&amp;"")=0,LEN(D193&amp;"")=0,LEN(E193&amp;"")=0,LEN(F193&amp;"")=0)),NOT(OR(NOT(ISNUMBER(C193)),NOT(ISNUMBER(D193)),NOT(ISNUMBER(E193)),NOT(ISNUMBER(F193)),C193&lt;0,D193&lt;0,E193&lt;0,F193&lt;0)))),INDEX('Dimension Review'!$D$8:$D$107,MATCH(A193,'Dimension Review'!$A$8:$A$107,0))-INDEX('Dimension Review'!$F$8:$F$107,MATCH(A193,'Dimension Review'!$A$8:$A$107,0))-E193-F193,""))</x:f>
      </x:c>
      <x:c r="I193" s="23"/>
      <x:c r="J193" s="22"/>
      <x:c r="K193" s="23"/>
      <x:c r="L193" s="26"/>
      <x:c r="M193" s="23"/>
      <x:c r="N193" s="25" t="str">
        <x:f>IF(LEN(A193&amp;"")=0,IF(COUNTA(A193,B193,C193,D193,E193,F193,I193,J193,K193,L193,M193)=0,"","Enter Opening ID"),IF(COUNTIFS('Dimension Review'!$A$118:$A$217,A193)&lt;&gt;1,"Duplicate allowance record",IF(COUNTIFS('Dimension Review'!$A$8:$A$107,A193)&lt;&gt;1,"Missing or duplicate dimensions",IF(INDEX('Dimension Review'!$I$8:$I$107,MATCH(A193,'Dimension Review'!$A$8:$A$107,0))&lt;&gt;"Linked","Dimensions incomplete or stale",IF(INDEX('Dimension Review'!$B$8:$B$107,MATCH(A193,'Dimension Review'!$A$8:$A$107,0))&lt;&gt;B193,"Revision mismatch",IF(OR(LEN(C193&amp;"")=0,LEN(D193&amp;"")=0,LEN(E193&amp;"")=0,LEN(F193&amp;"")=0),"Enter all four allowances",IF(OR(NOT(ISNUMBER(C193)),NOT(ISNUMBER(D193)),NOT(ISNUMBER(E193)),NOT(ISNUMBER(F193)),C193&lt;0,D193&lt;0,E193&lt;0,F193&lt;0),"Allowances must be nonnegative numbers",IF(OR(G193&lt;0,H193&lt;0),"Opening smaller than frame plus allowances",IF(OR(LEN(I193&amp;"")=0,LEN(J193&amp;"")=0,LEN(K193&amp;"")=0,LEN(L193&amp;"")=0,LEN(M193&amp;"")=0),"Record detail and technical review",IF(J193&lt;&gt;"Reviewed","Hold for technical review",IF(OR(NOT(ISNUMBER(L193)),L193&lt;=0),"Enter valid review date","Geometry review recorded")))))))))))</x:f>
      </x:c>
      <x:c r="O193" s="25" t="str">
        <x:f>IF(A193="","",IF(COUNTIFS('Dimension Review'!$A$8:$A$107,A193)=1,INDEX('Dimension Review'!$G$8:$G$107,MATCH(A193,'Dimension Review'!$A$8:$A$107,0)),""))</x:f>
      </x:c>
    </x:row>
    <x:row r="194" ht="28" customHeight="1">
      <x:c r="A194" s="23"/>
      <x:c r="B194" s="23"/>
      <x:c r="C194" s="27"/>
      <x:c r="D194" s="27"/>
      <x:c r="E194" s="27"/>
      <x:c r="F194" s="27"/>
      <x:c r="G194" s="28" t="str">
        <x:f>IF(A194="","",IF(IF(COUNTIFS('Dimension Review'!$A$8:$A$107,A194)&lt;&gt;1,FALSE,AND(INDEX('Dimension Review'!$I$8:$I$107,MATCH(A194,'Dimension Review'!$A$8:$A$107,0))="Linked",INDEX('Dimension Review'!$B$8:$B$107,MATCH(A194,'Dimension Review'!$A$8:$A$107,0))=B194,NOT(OR(LEN(C194&amp;"")=0,LEN(D194&amp;"")=0,LEN(E194&amp;"")=0,LEN(F194&amp;"")=0)),NOT(OR(NOT(ISNUMBER(C194)),NOT(ISNUMBER(D194)),NOT(ISNUMBER(E194)),NOT(ISNUMBER(F194)),C194&lt;0,D194&lt;0,E194&lt;0,F194&lt;0)))),INDEX('Dimension Review'!$C$8:$C$107,MATCH(A194,'Dimension Review'!$A$8:$A$107,0))-INDEX('Dimension Review'!$E$8:$E$107,MATCH(A194,'Dimension Review'!$A$8:$A$107,0))-C194-D194,""))</x:f>
      </x:c>
      <x:c r="H194" s="28" t="str">
        <x:f>IF(A194="","",IF(IF(COUNTIFS('Dimension Review'!$A$8:$A$107,A194)&lt;&gt;1,FALSE,AND(INDEX('Dimension Review'!$I$8:$I$107,MATCH(A194,'Dimension Review'!$A$8:$A$107,0))="Linked",INDEX('Dimension Review'!$B$8:$B$107,MATCH(A194,'Dimension Review'!$A$8:$A$107,0))=B194,NOT(OR(LEN(C194&amp;"")=0,LEN(D194&amp;"")=0,LEN(E194&amp;"")=0,LEN(F194&amp;"")=0)),NOT(OR(NOT(ISNUMBER(C194)),NOT(ISNUMBER(D194)),NOT(ISNUMBER(E194)),NOT(ISNUMBER(F194)),C194&lt;0,D194&lt;0,E194&lt;0,F194&lt;0)))),INDEX('Dimension Review'!$D$8:$D$107,MATCH(A194,'Dimension Review'!$A$8:$A$107,0))-INDEX('Dimension Review'!$F$8:$F$107,MATCH(A194,'Dimension Review'!$A$8:$A$107,0))-E194-F194,""))</x:f>
      </x:c>
      <x:c r="I194" s="23"/>
      <x:c r="J194" s="22"/>
      <x:c r="K194" s="23"/>
      <x:c r="L194" s="26"/>
      <x:c r="M194" s="23"/>
      <x:c r="N194" s="25" t="str">
        <x:f>IF(LEN(A194&amp;"")=0,IF(COUNTA(A194,B194,C194,D194,E194,F194,I194,J194,K194,L194,M194)=0,"","Enter Opening ID"),IF(COUNTIFS('Dimension Review'!$A$118:$A$217,A194)&lt;&gt;1,"Duplicate allowance record",IF(COUNTIFS('Dimension Review'!$A$8:$A$107,A194)&lt;&gt;1,"Missing or duplicate dimensions",IF(INDEX('Dimension Review'!$I$8:$I$107,MATCH(A194,'Dimension Review'!$A$8:$A$107,0))&lt;&gt;"Linked","Dimensions incomplete or stale",IF(INDEX('Dimension Review'!$B$8:$B$107,MATCH(A194,'Dimension Review'!$A$8:$A$107,0))&lt;&gt;B194,"Revision mismatch",IF(OR(LEN(C194&amp;"")=0,LEN(D194&amp;"")=0,LEN(E194&amp;"")=0,LEN(F194&amp;"")=0),"Enter all four allowances",IF(OR(NOT(ISNUMBER(C194)),NOT(ISNUMBER(D194)),NOT(ISNUMBER(E194)),NOT(ISNUMBER(F194)),C194&lt;0,D194&lt;0,E194&lt;0,F194&lt;0),"Allowances must be nonnegative numbers",IF(OR(G194&lt;0,H194&lt;0),"Opening smaller than frame plus allowances",IF(OR(LEN(I194&amp;"")=0,LEN(J194&amp;"")=0,LEN(K194&amp;"")=0,LEN(L194&amp;"")=0,LEN(M194&amp;"")=0),"Record detail and technical review",IF(J194&lt;&gt;"Reviewed","Hold for technical review",IF(OR(NOT(ISNUMBER(L194)),L194&lt;=0),"Enter valid review date","Geometry review recorded")))))))))))</x:f>
      </x:c>
      <x:c r="O194" s="25" t="str">
        <x:f>IF(A194="","",IF(COUNTIFS('Dimension Review'!$A$8:$A$107,A194)=1,INDEX('Dimension Review'!$G$8:$G$107,MATCH(A194,'Dimension Review'!$A$8:$A$107,0)),""))</x:f>
      </x:c>
    </x:row>
    <x:row r="195" ht="28" customHeight="1">
      <x:c r="A195" s="23"/>
      <x:c r="B195" s="23"/>
      <x:c r="C195" s="27"/>
      <x:c r="D195" s="27"/>
      <x:c r="E195" s="27"/>
      <x:c r="F195" s="27"/>
      <x:c r="G195" s="28" t="str">
        <x:f>IF(A195="","",IF(IF(COUNTIFS('Dimension Review'!$A$8:$A$107,A195)&lt;&gt;1,FALSE,AND(INDEX('Dimension Review'!$I$8:$I$107,MATCH(A195,'Dimension Review'!$A$8:$A$107,0))="Linked",INDEX('Dimension Review'!$B$8:$B$107,MATCH(A195,'Dimension Review'!$A$8:$A$107,0))=B195,NOT(OR(LEN(C195&amp;"")=0,LEN(D195&amp;"")=0,LEN(E195&amp;"")=0,LEN(F195&amp;"")=0)),NOT(OR(NOT(ISNUMBER(C195)),NOT(ISNUMBER(D195)),NOT(ISNUMBER(E195)),NOT(ISNUMBER(F195)),C195&lt;0,D195&lt;0,E195&lt;0,F195&lt;0)))),INDEX('Dimension Review'!$C$8:$C$107,MATCH(A195,'Dimension Review'!$A$8:$A$107,0))-INDEX('Dimension Review'!$E$8:$E$107,MATCH(A195,'Dimension Review'!$A$8:$A$107,0))-C195-D195,""))</x:f>
      </x:c>
      <x:c r="H195" s="28" t="str">
        <x:f>IF(A195="","",IF(IF(COUNTIFS('Dimension Review'!$A$8:$A$107,A195)&lt;&gt;1,FALSE,AND(INDEX('Dimension Review'!$I$8:$I$107,MATCH(A195,'Dimension Review'!$A$8:$A$107,0))="Linked",INDEX('Dimension Review'!$B$8:$B$107,MATCH(A195,'Dimension Review'!$A$8:$A$107,0))=B195,NOT(OR(LEN(C195&amp;"")=0,LEN(D195&amp;"")=0,LEN(E195&amp;"")=0,LEN(F195&amp;"")=0)),NOT(OR(NOT(ISNUMBER(C195)),NOT(ISNUMBER(D195)),NOT(ISNUMBER(E195)),NOT(ISNUMBER(F195)),C195&lt;0,D195&lt;0,E195&lt;0,F195&lt;0)))),INDEX('Dimension Review'!$D$8:$D$107,MATCH(A195,'Dimension Review'!$A$8:$A$107,0))-INDEX('Dimension Review'!$F$8:$F$107,MATCH(A195,'Dimension Review'!$A$8:$A$107,0))-E195-F195,""))</x:f>
      </x:c>
      <x:c r="I195" s="23"/>
      <x:c r="J195" s="22"/>
      <x:c r="K195" s="23"/>
      <x:c r="L195" s="26"/>
      <x:c r="M195" s="23"/>
      <x:c r="N195" s="25" t="str">
        <x:f>IF(LEN(A195&amp;"")=0,IF(COUNTA(A195,B195,C195,D195,E195,F195,I195,J195,K195,L195,M195)=0,"","Enter Opening ID"),IF(COUNTIFS('Dimension Review'!$A$118:$A$217,A195)&lt;&gt;1,"Duplicate allowance record",IF(COUNTIFS('Dimension Review'!$A$8:$A$107,A195)&lt;&gt;1,"Missing or duplicate dimensions",IF(INDEX('Dimension Review'!$I$8:$I$107,MATCH(A195,'Dimension Review'!$A$8:$A$107,0))&lt;&gt;"Linked","Dimensions incomplete or stale",IF(INDEX('Dimension Review'!$B$8:$B$107,MATCH(A195,'Dimension Review'!$A$8:$A$107,0))&lt;&gt;B195,"Revision mismatch",IF(OR(LEN(C195&amp;"")=0,LEN(D195&amp;"")=0,LEN(E195&amp;"")=0,LEN(F195&amp;"")=0),"Enter all four allowances",IF(OR(NOT(ISNUMBER(C195)),NOT(ISNUMBER(D195)),NOT(ISNUMBER(E195)),NOT(ISNUMBER(F195)),C195&lt;0,D195&lt;0,E195&lt;0,F195&lt;0),"Allowances must be nonnegative numbers",IF(OR(G195&lt;0,H195&lt;0),"Opening smaller than frame plus allowances",IF(OR(LEN(I195&amp;"")=0,LEN(J195&amp;"")=0,LEN(K195&amp;"")=0,LEN(L195&amp;"")=0,LEN(M195&amp;"")=0),"Record detail and technical review",IF(J195&lt;&gt;"Reviewed","Hold for technical review",IF(OR(NOT(ISNUMBER(L195)),L195&lt;=0),"Enter valid review date","Geometry review recorded")))))))))))</x:f>
      </x:c>
      <x:c r="O195" s="25" t="str">
        <x:f>IF(A195="","",IF(COUNTIFS('Dimension Review'!$A$8:$A$107,A195)=1,INDEX('Dimension Review'!$G$8:$G$107,MATCH(A195,'Dimension Review'!$A$8:$A$107,0)),""))</x:f>
      </x:c>
    </x:row>
    <x:row r="196" ht="28" customHeight="1">
      <x:c r="A196" s="23"/>
      <x:c r="B196" s="23"/>
      <x:c r="C196" s="27"/>
      <x:c r="D196" s="27"/>
      <x:c r="E196" s="27"/>
      <x:c r="F196" s="27"/>
      <x:c r="G196" s="28" t="str">
        <x:f>IF(A196="","",IF(IF(COUNTIFS('Dimension Review'!$A$8:$A$107,A196)&lt;&gt;1,FALSE,AND(INDEX('Dimension Review'!$I$8:$I$107,MATCH(A196,'Dimension Review'!$A$8:$A$107,0))="Linked",INDEX('Dimension Review'!$B$8:$B$107,MATCH(A196,'Dimension Review'!$A$8:$A$107,0))=B196,NOT(OR(LEN(C196&amp;"")=0,LEN(D196&amp;"")=0,LEN(E196&amp;"")=0,LEN(F196&amp;"")=0)),NOT(OR(NOT(ISNUMBER(C196)),NOT(ISNUMBER(D196)),NOT(ISNUMBER(E196)),NOT(ISNUMBER(F196)),C196&lt;0,D196&lt;0,E196&lt;0,F196&lt;0)))),INDEX('Dimension Review'!$C$8:$C$107,MATCH(A196,'Dimension Review'!$A$8:$A$107,0))-INDEX('Dimension Review'!$E$8:$E$107,MATCH(A196,'Dimension Review'!$A$8:$A$107,0))-C196-D196,""))</x:f>
      </x:c>
      <x:c r="H196" s="28" t="str">
        <x:f>IF(A196="","",IF(IF(COUNTIFS('Dimension Review'!$A$8:$A$107,A196)&lt;&gt;1,FALSE,AND(INDEX('Dimension Review'!$I$8:$I$107,MATCH(A196,'Dimension Review'!$A$8:$A$107,0))="Linked",INDEX('Dimension Review'!$B$8:$B$107,MATCH(A196,'Dimension Review'!$A$8:$A$107,0))=B196,NOT(OR(LEN(C196&amp;"")=0,LEN(D196&amp;"")=0,LEN(E196&amp;"")=0,LEN(F196&amp;"")=0)),NOT(OR(NOT(ISNUMBER(C196)),NOT(ISNUMBER(D196)),NOT(ISNUMBER(E196)),NOT(ISNUMBER(F196)),C196&lt;0,D196&lt;0,E196&lt;0,F196&lt;0)))),INDEX('Dimension Review'!$D$8:$D$107,MATCH(A196,'Dimension Review'!$A$8:$A$107,0))-INDEX('Dimension Review'!$F$8:$F$107,MATCH(A196,'Dimension Review'!$A$8:$A$107,0))-E196-F196,""))</x:f>
      </x:c>
      <x:c r="I196" s="23"/>
      <x:c r="J196" s="22"/>
      <x:c r="K196" s="23"/>
      <x:c r="L196" s="26"/>
      <x:c r="M196" s="23"/>
      <x:c r="N196" s="25" t="str">
        <x:f>IF(LEN(A196&amp;"")=0,IF(COUNTA(A196,B196,C196,D196,E196,F196,I196,J196,K196,L196,M196)=0,"","Enter Opening ID"),IF(COUNTIFS('Dimension Review'!$A$118:$A$217,A196)&lt;&gt;1,"Duplicate allowance record",IF(COUNTIFS('Dimension Review'!$A$8:$A$107,A196)&lt;&gt;1,"Missing or duplicate dimensions",IF(INDEX('Dimension Review'!$I$8:$I$107,MATCH(A196,'Dimension Review'!$A$8:$A$107,0))&lt;&gt;"Linked","Dimensions incomplete or stale",IF(INDEX('Dimension Review'!$B$8:$B$107,MATCH(A196,'Dimension Review'!$A$8:$A$107,0))&lt;&gt;B196,"Revision mismatch",IF(OR(LEN(C196&amp;"")=0,LEN(D196&amp;"")=0,LEN(E196&amp;"")=0,LEN(F196&amp;"")=0),"Enter all four allowances",IF(OR(NOT(ISNUMBER(C196)),NOT(ISNUMBER(D196)),NOT(ISNUMBER(E196)),NOT(ISNUMBER(F196)),C196&lt;0,D196&lt;0,E196&lt;0,F196&lt;0),"Allowances must be nonnegative numbers",IF(OR(G196&lt;0,H196&lt;0),"Opening smaller than frame plus allowances",IF(OR(LEN(I196&amp;"")=0,LEN(J196&amp;"")=0,LEN(K196&amp;"")=0,LEN(L196&amp;"")=0,LEN(M196&amp;"")=0),"Record detail and technical review",IF(J196&lt;&gt;"Reviewed","Hold for technical review",IF(OR(NOT(ISNUMBER(L196)),L196&lt;=0),"Enter valid review date","Geometry review recorded")))))))))))</x:f>
      </x:c>
      <x:c r="O196" s="25" t="str">
        <x:f>IF(A196="","",IF(COUNTIFS('Dimension Review'!$A$8:$A$107,A196)=1,INDEX('Dimension Review'!$G$8:$G$107,MATCH(A196,'Dimension Review'!$A$8:$A$107,0)),""))</x:f>
      </x:c>
    </x:row>
    <x:row r="197" ht="28" customHeight="1">
      <x:c r="A197" s="23"/>
      <x:c r="B197" s="23"/>
      <x:c r="C197" s="27"/>
      <x:c r="D197" s="27"/>
      <x:c r="E197" s="27"/>
      <x:c r="F197" s="27"/>
      <x:c r="G197" s="28" t="str">
        <x:f>IF(A197="","",IF(IF(COUNTIFS('Dimension Review'!$A$8:$A$107,A197)&lt;&gt;1,FALSE,AND(INDEX('Dimension Review'!$I$8:$I$107,MATCH(A197,'Dimension Review'!$A$8:$A$107,0))="Linked",INDEX('Dimension Review'!$B$8:$B$107,MATCH(A197,'Dimension Review'!$A$8:$A$107,0))=B197,NOT(OR(LEN(C197&amp;"")=0,LEN(D197&amp;"")=0,LEN(E197&amp;"")=0,LEN(F197&amp;"")=0)),NOT(OR(NOT(ISNUMBER(C197)),NOT(ISNUMBER(D197)),NOT(ISNUMBER(E197)),NOT(ISNUMBER(F197)),C197&lt;0,D197&lt;0,E197&lt;0,F197&lt;0)))),INDEX('Dimension Review'!$C$8:$C$107,MATCH(A197,'Dimension Review'!$A$8:$A$107,0))-INDEX('Dimension Review'!$E$8:$E$107,MATCH(A197,'Dimension Review'!$A$8:$A$107,0))-C197-D197,""))</x:f>
      </x:c>
      <x:c r="H197" s="28" t="str">
        <x:f>IF(A197="","",IF(IF(COUNTIFS('Dimension Review'!$A$8:$A$107,A197)&lt;&gt;1,FALSE,AND(INDEX('Dimension Review'!$I$8:$I$107,MATCH(A197,'Dimension Review'!$A$8:$A$107,0))="Linked",INDEX('Dimension Review'!$B$8:$B$107,MATCH(A197,'Dimension Review'!$A$8:$A$107,0))=B197,NOT(OR(LEN(C197&amp;"")=0,LEN(D197&amp;"")=0,LEN(E197&amp;"")=0,LEN(F197&amp;"")=0)),NOT(OR(NOT(ISNUMBER(C197)),NOT(ISNUMBER(D197)),NOT(ISNUMBER(E197)),NOT(ISNUMBER(F197)),C197&lt;0,D197&lt;0,E197&lt;0,F197&lt;0)))),INDEX('Dimension Review'!$D$8:$D$107,MATCH(A197,'Dimension Review'!$A$8:$A$107,0))-INDEX('Dimension Review'!$F$8:$F$107,MATCH(A197,'Dimension Review'!$A$8:$A$107,0))-E197-F197,""))</x:f>
      </x:c>
      <x:c r="I197" s="23"/>
      <x:c r="J197" s="22"/>
      <x:c r="K197" s="23"/>
      <x:c r="L197" s="26"/>
      <x:c r="M197" s="23"/>
      <x:c r="N197" s="25" t="str">
        <x:f>IF(LEN(A197&amp;"")=0,IF(COUNTA(A197,B197,C197,D197,E197,F197,I197,J197,K197,L197,M197)=0,"","Enter Opening ID"),IF(COUNTIFS('Dimension Review'!$A$118:$A$217,A197)&lt;&gt;1,"Duplicate allowance record",IF(COUNTIFS('Dimension Review'!$A$8:$A$107,A197)&lt;&gt;1,"Missing or duplicate dimensions",IF(INDEX('Dimension Review'!$I$8:$I$107,MATCH(A197,'Dimension Review'!$A$8:$A$107,0))&lt;&gt;"Linked","Dimensions incomplete or stale",IF(INDEX('Dimension Review'!$B$8:$B$107,MATCH(A197,'Dimension Review'!$A$8:$A$107,0))&lt;&gt;B197,"Revision mismatch",IF(OR(LEN(C197&amp;"")=0,LEN(D197&amp;"")=0,LEN(E197&amp;"")=0,LEN(F197&amp;"")=0),"Enter all four allowances",IF(OR(NOT(ISNUMBER(C197)),NOT(ISNUMBER(D197)),NOT(ISNUMBER(E197)),NOT(ISNUMBER(F197)),C197&lt;0,D197&lt;0,E197&lt;0,F197&lt;0),"Allowances must be nonnegative numbers",IF(OR(G197&lt;0,H197&lt;0),"Opening smaller than frame plus allowances",IF(OR(LEN(I197&amp;"")=0,LEN(J197&amp;"")=0,LEN(K197&amp;"")=0,LEN(L197&amp;"")=0,LEN(M197&amp;"")=0),"Record detail and technical review",IF(J197&lt;&gt;"Reviewed","Hold for technical review",IF(OR(NOT(ISNUMBER(L197)),L197&lt;=0),"Enter valid review date","Geometry review recorded")))))))))))</x:f>
      </x:c>
      <x:c r="O197" s="25" t="str">
        <x:f>IF(A197="","",IF(COUNTIFS('Dimension Review'!$A$8:$A$107,A197)=1,INDEX('Dimension Review'!$G$8:$G$107,MATCH(A197,'Dimension Review'!$A$8:$A$107,0)),""))</x:f>
      </x:c>
    </x:row>
    <x:row r="198" ht="28" customHeight="1">
      <x:c r="A198" s="23"/>
      <x:c r="B198" s="23"/>
      <x:c r="C198" s="27"/>
      <x:c r="D198" s="27"/>
      <x:c r="E198" s="27"/>
      <x:c r="F198" s="27"/>
      <x:c r="G198" s="28" t="str">
        <x:f>IF(A198="","",IF(IF(COUNTIFS('Dimension Review'!$A$8:$A$107,A198)&lt;&gt;1,FALSE,AND(INDEX('Dimension Review'!$I$8:$I$107,MATCH(A198,'Dimension Review'!$A$8:$A$107,0))="Linked",INDEX('Dimension Review'!$B$8:$B$107,MATCH(A198,'Dimension Review'!$A$8:$A$107,0))=B198,NOT(OR(LEN(C198&amp;"")=0,LEN(D198&amp;"")=0,LEN(E198&amp;"")=0,LEN(F198&amp;"")=0)),NOT(OR(NOT(ISNUMBER(C198)),NOT(ISNUMBER(D198)),NOT(ISNUMBER(E198)),NOT(ISNUMBER(F198)),C198&lt;0,D198&lt;0,E198&lt;0,F198&lt;0)))),INDEX('Dimension Review'!$C$8:$C$107,MATCH(A198,'Dimension Review'!$A$8:$A$107,0))-INDEX('Dimension Review'!$E$8:$E$107,MATCH(A198,'Dimension Review'!$A$8:$A$107,0))-C198-D198,""))</x:f>
      </x:c>
      <x:c r="H198" s="28" t="str">
        <x:f>IF(A198="","",IF(IF(COUNTIFS('Dimension Review'!$A$8:$A$107,A198)&lt;&gt;1,FALSE,AND(INDEX('Dimension Review'!$I$8:$I$107,MATCH(A198,'Dimension Review'!$A$8:$A$107,0))="Linked",INDEX('Dimension Review'!$B$8:$B$107,MATCH(A198,'Dimension Review'!$A$8:$A$107,0))=B198,NOT(OR(LEN(C198&amp;"")=0,LEN(D198&amp;"")=0,LEN(E198&amp;"")=0,LEN(F198&amp;"")=0)),NOT(OR(NOT(ISNUMBER(C198)),NOT(ISNUMBER(D198)),NOT(ISNUMBER(E198)),NOT(ISNUMBER(F198)),C198&lt;0,D198&lt;0,E198&lt;0,F198&lt;0)))),INDEX('Dimension Review'!$D$8:$D$107,MATCH(A198,'Dimension Review'!$A$8:$A$107,0))-INDEX('Dimension Review'!$F$8:$F$107,MATCH(A198,'Dimension Review'!$A$8:$A$107,0))-E198-F198,""))</x:f>
      </x:c>
      <x:c r="I198" s="23"/>
      <x:c r="J198" s="22"/>
      <x:c r="K198" s="23"/>
      <x:c r="L198" s="26"/>
      <x:c r="M198" s="23"/>
      <x:c r="N198" s="25" t="str">
        <x:f>IF(LEN(A198&amp;"")=0,IF(COUNTA(A198,B198,C198,D198,E198,F198,I198,J198,K198,L198,M198)=0,"","Enter Opening ID"),IF(COUNTIFS('Dimension Review'!$A$118:$A$217,A198)&lt;&gt;1,"Duplicate allowance record",IF(COUNTIFS('Dimension Review'!$A$8:$A$107,A198)&lt;&gt;1,"Missing or duplicate dimensions",IF(INDEX('Dimension Review'!$I$8:$I$107,MATCH(A198,'Dimension Review'!$A$8:$A$107,0))&lt;&gt;"Linked","Dimensions incomplete or stale",IF(INDEX('Dimension Review'!$B$8:$B$107,MATCH(A198,'Dimension Review'!$A$8:$A$107,0))&lt;&gt;B198,"Revision mismatch",IF(OR(LEN(C198&amp;"")=0,LEN(D198&amp;"")=0,LEN(E198&amp;"")=0,LEN(F198&amp;"")=0),"Enter all four allowances",IF(OR(NOT(ISNUMBER(C198)),NOT(ISNUMBER(D198)),NOT(ISNUMBER(E198)),NOT(ISNUMBER(F198)),C198&lt;0,D198&lt;0,E198&lt;0,F198&lt;0),"Allowances must be nonnegative numbers",IF(OR(G198&lt;0,H198&lt;0),"Opening smaller than frame plus allowances",IF(OR(LEN(I198&amp;"")=0,LEN(J198&amp;"")=0,LEN(K198&amp;"")=0,LEN(L198&amp;"")=0,LEN(M198&amp;"")=0),"Record detail and technical review",IF(J198&lt;&gt;"Reviewed","Hold for technical review",IF(OR(NOT(ISNUMBER(L198)),L198&lt;=0),"Enter valid review date","Geometry review recorded")))))))))))</x:f>
      </x:c>
      <x:c r="O198" s="25" t="str">
        <x:f>IF(A198="","",IF(COUNTIFS('Dimension Review'!$A$8:$A$107,A198)=1,INDEX('Dimension Review'!$G$8:$G$107,MATCH(A198,'Dimension Review'!$A$8:$A$107,0)),""))</x:f>
      </x:c>
    </x:row>
    <x:row r="199" ht="28" customHeight="1">
      <x:c r="A199" s="23"/>
      <x:c r="B199" s="23"/>
      <x:c r="C199" s="27"/>
      <x:c r="D199" s="27"/>
      <x:c r="E199" s="27"/>
      <x:c r="F199" s="27"/>
      <x:c r="G199" s="28" t="str">
        <x:f>IF(A199="","",IF(IF(COUNTIFS('Dimension Review'!$A$8:$A$107,A199)&lt;&gt;1,FALSE,AND(INDEX('Dimension Review'!$I$8:$I$107,MATCH(A199,'Dimension Review'!$A$8:$A$107,0))="Linked",INDEX('Dimension Review'!$B$8:$B$107,MATCH(A199,'Dimension Review'!$A$8:$A$107,0))=B199,NOT(OR(LEN(C199&amp;"")=0,LEN(D199&amp;"")=0,LEN(E199&amp;"")=0,LEN(F199&amp;"")=0)),NOT(OR(NOT(ISNUMBER(C199)),NOT(ISNUMBER(D199)),NOT(ISNUMBER(E199)),NOT(ISNUMBER(F199)),C199&lt;0,D199&lt;0,E199&lt;0,F199&lt;0)))),INDEX('Dimension Review'!$C$8:$C$107,MATCH(A199,'Dimension Review'!$A$8:$A$107,0))-INDEX('Dimension Review'!$E$8:$E$107,MATCH(A199,'Dimension Review'!$A$8:$A$107,0))-C199-D199,""))</x:f>
      </x:c>
      <x:c r="H199" s="28" t="str">
        <x:f>IF(A199="","",IF(IF(COUNTIFS('Dimension Review'!$A$8:$A$107,A199)&lt;&gt;1,FALSE,AND(INDEX('Dimension Review'!$I$8:$I$107,MATCH(A199,'Dimension Review'!$A$8:$A$107,0))="Linked",INDEX('Dimension Review'!$B$8:$B$107,MATCH(A199,'Dimension Review'!$A$8:$A$107,0))=B199,NOT(OR(LEN(C199&amp;"")=0,LEN(D199&amp;"")=0,LEN(E199&amp;"")=0,LEN(F199&amp;"")=0)),NOT(OR(NOT(ISNUMBER(C199)),NOT(ISNUMBER(D199)),NOT(ISNUMBER(E199)),NOT(ISNUMBER(F199)),C199&lt;0,D199&lt;0,E199&lt;0,F199&lt;0)))),INDEX('Dimension Review'!$D$8:$D$107,MATCH(A199,'Dimension Review'!$A$8:$A$107,0))-INDEX('Dimension Review'!$F$8:$F$107,MATCH(A199,'Dimension Review'!$A$8:$A$107,0))-E199-F199,""))</x:f>
      </x:c>
      <x:c r="I199" s="23"/>
      <x:c r="J199" s="22"/>
      <x:c r="K199" s="23"/>
      <x:c r="L199" s="26"/>
      <x:c r="M199" s="23"/>
      <x:c r="N199" s="25" t="str">
        <x:f>IF(LEN(A199&amp;"")=0,IF(COUNTA(A199,B199,C199,D199,E199,F199,I199,J199,K199,L199,M199)=0,"","Enter Opening ID"),IF(COUNTIFS('Dimension Review'!$A$118:$A$217,A199)&lt;&gt;1,"Duplicate allowance record",IF(COUNTIFS('Dimension Review'!$A$8:$A$107,A199)&lt;&gt;1,"Missing or duplicate dimensions",IF(INDEX('Dimension Review'!$I$8:$I$107,MATCH(A199,'Dimension Review'!$A$8:$A$107,0))&lt;&gt;"Linked","Dimensions incomplete or stale",IF(INDEX('Dimension Review'!$B$8:$B$107,MATCH(A199,'Dimension Review'!$A$8:$A$107,0))&lt;&gt;B199,"Revision mismatch",IF(OR(LEN(C199&amp;"")=0,LEN(D199&amp;"")=0,LEN(E199&amp;"")=0,LEN(F199&amp;"")=0),"Enter all four allowances",IF(OR(NOT(ISNUMBER(C199)),NOT(ISNUMBER(D199)),NOT(ISNUMBER(E199)),NOT(ISNUMBER(F199)),C199&lt;0,D199&lt;0,E199&lt;0,F199&lt;0),"Allowances must be nonnegative numbers",IF(OR(G199&lt;0,H199&lt;0),"Opening smaller than frame plus allowances",IF(OR(LEN(I199&amp;"")=0,LEN(J199&amp;"")=0,LEN(K199&amp;"")=0,LEN(L199&amp;"")=0,LEN(M199&amp;"")=0),"Record detail and technical review",IF(J199&lt;&gt;"Reviewed","Hold for technical review",IF(OR(NOT(ISNUMBER(L199)),L199&lt;=0),"Enter valid review date","Geometry review recorded")))))))))))</x:f>
      </x:c>
      <x:c r="O199" s="25" t="str">
        <x:f>IF(A199="","",IF(COUNTIFS('Dimension Review'!$A$8:$A$107,A199)=1,INDEX('Dimension Review'!$G$8:$G$107,MATCH(A199,'Dimension Review'!$A$8:$A$107,0)),""))</x:f>
      </x:c>
    </x:row>
    <x:row r="200" ht="28" customHeight="1">
      <x:c r="A200" s="23"/>
      <x:c r="B200" s="23"/>
      <x:c r="C200" s="27"/>
      <x:c r="D200" s="27"/>
      <x:c r="E200" s="27"/>
      <x:c r="F200" s="27"/>
      <x:c r="G200" s="28" t="str">
        <x:f>IF(A200="","",IF(IF(COUNTIFS('Dimension Review'!$A$8:$A$107,A200)&lt;&gt;1,FALSE,AND(INDEX('Dimension Review'!$I$8:$I$107,MATCH(A200,'Dimension Review'!$A$8:$A$107,0))="Linked",INDEX('Dimension Review'!$B$8:$B$107,MATCH(A200,'Dimension Review'!$A$8:$A$107,0))=B200,NOT(OR(LEN(C200&amp;"")=0,LEN(D200&amp;"")=0,LEN(E200&amp;"")=0,LEN(F200&amp;"")=0)),NOT(OR(NOT(ISNUMBER(C200)),NOT(ISNUMBER(D200)),NOT(ISNUMBER(E200)),NOT(ISNUMBER(F200)),C200&lt;0,D200&lt;0,E200&lt;0,F200&lt;0)))),INDEX('Dimension Review'!$C$8:$C$107,MATCH(A200,'Dimension Review'!$A$8:$A$107,0))-INDEX('Dimension Review'!$E$8:$E$107,MATCH(A200,'Dimension Review'!$A$8:$A$107,0))-C200-D200,""))</x:f>
      </x:c>
      <x:c r="H200" s="28" t="str">
        <x:f>IF(A200="","",IF(IF(COUNTIFS('Dimension Review'!$A$8:$A$107,A200)&lt;&gt;1,FALSE,AND(INDEX('Dimension Review'!$I$8:$I$107,MATCH(A200,'Dimension Review'!$A$8:$A$107,0))="Linked",INDEX('Dimension Review'!$B$8:$B$107,MATCH(A200,'Dimension Review'!$A$8:$A$107,0))=B200,NOT(OR(LEN(C200&amp;"")=0,LEN(D200&amp;"")=0,LEN(E200&amp;"")=0,LEN(F200&amp;"")=0)),NOT(OR(NOT(ISNUMBER(C200)),NOT(ISNUMBER(D200)),NOT(ISNUMBER(E200)),NOT(ISNUMBER(F200)),C200&lt;0,D200&lt;0,E200&lt;0,F200&lt;0)))),INDEX('Dimension Review'!$D$8:$D$107,MATCH(A200,'Dimension Review'!$A$8:$A$107,0))-INDEX('Dimension Review'!$F$8:$F$107,MATCH(A200,'Dimension Review'!$A$8:$A$107,0))-E200-F200,""))</x:f>
      </x:c>
      <x:c r="I200" s="23"/>
      <x:c r="J200" s="22"/>
      <x:c r="K200" s="23"/>
      <x:c r="L200" s="26"/>
      <x:c r="M200" s="23"/>
      <x:c r="N200" s="25" t="str">
        <x:f>IF(LEN(A200&amp;"")=0,IF(COUNTA(A200,B200,C200,D200,E200,F200,I200,J200,K200,L200,M200)=0,"","Enter Opening ID"),IF(COUNTIFS('Dimension Review'!$A$118:$A$217,A200)&lt;&gt;1,"Duplicate allowance record",IF(COUNTIFS('Dimension Review'!$A$8:$A$107,A200)&lt;&gt;1,"Missing or duplicate dimensions",IF(INDEX('Dimension Review'!$I$8:$I$107,MATCH(A200,'Dimension Review'!$A$8:$A$107,0))&lt;&gt;"Linked","Dimensions incomplete or stale",IF(INDEX('Dimension Review'!$B$8:$B$107,MATCH(A200,'Dimension Review'!$A$8:$A$107,0))&lt;&gt;B200,"Revision mismatch",IF(OR(LEN(C200&amp;"")=0,LEN(D200&amp;"")=0,LEN(E200&amp;"")=0,LEN(F200&amp;"")=0),"Enter all four allowances",IF(OR(NOT(ISNUMBER(C200)),NOT(ISNUMBER(D200)),NOT(ISNUMBER(E200)),NOT(ISNUMBER(F200)),C200&lt;0,D200&lt;0,E200&lt;0,F200&lt;0),"Allowances must be nonnegative numbers",IF(OR(G200&lt;0,H200&lt;0),"Opening smaller than frame plus allowances",IF(OR(LEN(I200&amp;"")=0,LEN(J200&amp;"")=0,LEN(K200&amp;"")=0,LEN(L200&amp;"")=0,LEN(M200&amp;"")=0),"Record detail and technical review",IF(J200&lt;&gt;"Reviewed","Hold for technical review",IF(OR(NOT(ISNUMBER(L200)),L200&lt;=0),"Enter valid review date","Geometry review recorded")))))))))))</x:f>
      </x:c>
      <x:c r="O200" s="25" t="str">
        <x:f>IF(A200="","",IF(COUNTIFS('Dimension Review'!$A$8:$A$107,A200)=1,INDEX('Dimension Review'!$G$8:$G$107,MATCH(A200,'Dimension Review'!$A$8:$A$107,0)),""))</x:f>
      </x:c>
    </x:row>
    <x:row r="201" ht="28" customHeight="1">
      <x:c r="A201" s="23"/>
      <x:c r="B201" s="23"/>
      <x:c r="C201" s="27"/>
      <x:c r="D201" s="27"/>
      <x:c r="E201" s="27"/>
      <x:c r="F201" s="27"/>
      <x:c r="G201" s="28" t="str">
        <x:f>IF(A201="","",IF(IF(COUNTIFS('Dimension Review'!$A$8:$A$107,A201)&lt;&gt;1,FALSE,AND(INDEX('Dimension Review'!$I$8:$I$107,MATCH(A201,'Dimension Review'!$A$8:$A$107,0))="Linked",INDEX('Dimension Review'!$B$8:$B$107,MATCH(A201,'Dimension Review'!$A$8:$A$107,0))=B201,NOT(OR(LEN(C201&amp;"")=0,LEN(D201&amp;"")=0,LEN(E201&amp;"")=0,LEN(F201&amp;"")=0)),NOT(OR(NOT(ISNUMBER(C201)),NOT(ISNUMBER(D201)),NOT(ISNUMBER(E201)),NOT(ISNUMBER(F201)),C201&lt;0,D201&lt;0,E201&lt;0,F201&lt;0)))),INDEX('Dimension Review'!$C$8:$C$107,MATCH(A201,'Dimension Review'!$A$8:$A$107,0))-INDEX('Dimension Review'!$E$8:$E$107,MATCH(A201,'Dimension Review'!$A$8:$A$107,0))-C201-D201,""))</x:f>
      </x:c>
      <x:c r="H201" s="28" t="str">
        <x:f>IF(A201="","",IF(IF(COUNTIFS('Dimension Review'!$A$8:$A$107,A201)&lt;&gt;1,FALSE,AND(INDEX('Dimension Review'!$I$8:$I$107,MATCH(A201,'Dimension Review'!$A$8:$A$107,0))="Linked",INDEX('Dimension Review'!$B$8:$B$107,MATCH(A201,'Dimension Review'!$A$8:$A$107,0))=B201,NOT(OR(LEN(C201&amp;"")=0,LEN(D201&amp;"")=0,LEN(E201&amp;"")=0,LEN(F201&amp;"")=0)),NOT(OR(NOT(ISNUMBER(C201)),NOT(ISNUMBER(D201)),NOT(ISNUMBER(E201)),NOT(ISNUMBER(F201)),C201&lt;0,D201&lt;0,E201&lt;0,F201&lt;0)))),INDEX('Dimension Review'!$D$8:$D$107,MATCH(A201,'Dimension Review'!$A$8:$A$107,0))-INDEX('Dimension Review'!$F$8:$F$107,MATCH(A201,'Dimension Review'!$A$8:$A$107,0))-E201-F201,""))</x:f>
      </x:c>
      <x:c r="I201" s="23"/>
      <x:c r="J201" s="22"/>
      <x:c r="K201" s="23"/>
      <x:c r="L201" s="26"/>
      <x:c r="M201" s="23"/>
      <x:c r="N201" s="25" t="str">
        <x:f>IF(LEN(A201&amp;"")=0,IF(COUNTA(A201,B201,C201,D201,E201,F201,I201,J201,K201,L201,M201)=0,"","Enter Opening ID"),IF(COUNTIFS('Dimension Review'!$A$118:$A$217,A201)&lt;&gt;1,"Duplicate allowance record",IF(COUNTIFS('Dimension Review'!$A$8:$A$107,A201)&lt;&gt;1,"Missing or duplicate dimensions",IF(INDEX('Dimension Review'!$I$8:$I$107,MATCH(A201,'Dimension Review'!$A$8:$A$107,0))&lt;&gt;"Linked","Dimensions incomplete or stale",IF(INDEX('Dimension Review'!$B$8:$B$107,MATCH(A201,'Dimension Review'!$A$8:$A$107,0))&lt;&gt;B201,"Revision mismatch",IF(OR(LEN(C201&amp;"")=0,LEN(D201&amp;"")=0,LEN(E201&amp;"")=0,LEN(F201&amp;"")=0),"Enter all four allowances",IF(OR(NOT(ISNUMBER(C201)),NOT(ISNUMBER(D201)),NOT(ISNUMBER(E201)),NOT(ISNUMBER(F201)),C201&lt;0,D201&lt;0,E201&lt;0,F201&lt;0),"Allowances must be nonnegative numbers",IF(OR(G201&lt;0,H201&lt;0),"Opening smaller than frame plus allowances",IF(OR(LEN(I201&amp;"")=0,LEN(J201&amp;"")=0,LEN(K201&amp;"")=0,LEN(L201&amp;"")=0,LEN(M201&amp;"")=0),"Record detail and technical review",IF(J201&lt;&gt;"Reviewed","Hold for technical review",IF(OR(NOT(ISNUMBER(L201)),L201&lt;=0),"Enter valid review date","Geometry review recorded")))))))))))</x:f>
      </x:c>
      <x:c r="O201" s="25" t="str">
        <x:f>IF(A201="","",IF(COUNTIFS('Dimension Review'!$A$8:$A$107,A201)=1,INDEX('Dimension Review'!$G$8:$G$107,MATCH(A201,'Dimension Review'!$A$8:$A$107,0)),""))</x:f>
      </x:c>
    </x:row>
    <x:row r="202" ht="28" customHeight="1">
      <x:c r="A202" s="23"/>
      <x:c r="B202" s="23"/>
      <x:c r="C202" s="27"/>
      <x:c r="D202" s="27"/>
      <x:c r="E202" s="27"/>
      <x:c r="F202" s="27"/>
      <x:c r="G202" s="28" t="str">
        <x:f>IF(A202="","",IF(IF(COUNTIFS('Dimension Review'!$A$8:$A$107,A202)&lt;&gt;1,FALSE,AND(INDEX('Dimension Review'!$I$8:$I$107,MATCH(A202,'Dimension Review'!$A$8:$A$107,0))="Linked",INDEX('Dimension Review'!$B$8:$B$107,MATCH(A202,'Dimension Review'!$A$8:$A$107,0))=B202,NOT(OR(LEN(C202&amp;"")=0,LEN(D202&amp;"")=0,LEN(E202&amp;"")=0,LEN(F202&amp;"")=0)),NOT(OR(NOT(ISNUMBER(C202)),NOT(ISNUMBER(D202)),NOT(ISNUMBER(E202)),NOT(ISNUMBER(F202)),C202&lt;0,D202&lt;0,E202&lt;0,F202&lt;0)))),INDEX('Dimension Review'!$C$8:$C$107,MATCH(A202,'Dimension Review'!$A$8:$A$107,0))-INDEX('Dimension Review'!$E$8:$E$107,MATCH(A202,'Dimension Review'!$A$8:$A$107,0))-C202-D202,""))</x:f>
      </x:c>
      <x:c r="H202" s="28" t="str">
        <x:f>IF(A202="","",IF(IF(COUNTIFS('Dimension Review'!$A$8:$A$107,A202)&lt;&gt;1,FALSE,AND(INDEX('Dimension Review'!$I$8:$I$107,MATCH(A202,'Dimension Review'!$A$8:$A$107,0))="Linked",INDEX('Dimension Review'!$B$8:$B$107,MATCH(A202,'Dimension Review'!$A$8:$A$107,0))=B202,NOT(OR(LEN(C202&amp;"")=0,LEN(D202&amp;"")=0,LEN(E202&amp;"")=0,LEN(F202&amp;"")=0)),NOT(OR(NOT(ISNUMBER(C202)),NOT(ISNUMBER(D202)),NOT(ISNUMBER(E202)),NOT(ISNUMBER(F202)),C202&lt;0,D202&lt;0,E202&lt;0,F202&lt;0)))),INDEX('Dimension Review'!$D$8:$D$107,MATCH(A202,'Dimension Review'!$A$8:$A$107,0))-INDEX('Dimension Review'!$F$8:$F$107,MATCH(A202,'Dimension Review'!$A$8:$A$107,0))-E202-F202,""))</x:f>
      </x:c>
      <x:c r="I202" s="23"/>
      <x:c r="J202" s="22"/>
      <x:c r="K202" s="23"/>
      <x:c r="L202" s="26"/>
      <x:c r="M202" s="23"/>
      <x:c r="N202" s="25" t="str">
        <x:f>IF(LEN(A202&amp;"")=0,IF(COUNTA(A202,B202,C202,D202,E202,F202,I202,J202,K202,L202,M202)=0,"","Enter Opening ID"),IF(COUNTIFS('Dimension Review'!$A$118:$A$217,A202)&lt;&gt;1,"Duplicate allowance record",IF(COUNTIFS('Dimension Review'!$A$8:$A$107,A202)&lt;&gt;1,"Missing or duplicate dimensions",IF(INDEX('Dimension Review'!$I$8:$I$107,MATCH(A202,'Dimension Review'!$A$8:$A$107,0))&lt;&gt;"Linked","Dimensions incomplete or stale",IF(INDEX('Dimension Review'!$B$8:$B$107,MATCH(A202,'Dimension Review'!$A$8:$A$107,0))&lt;&gt;B202,"Revision mismatch",IF(OR(LEN(C202&amp;"")=0,LEN(D202&amp;"")=0,LEN(E202&amp;"")=0,LEN(F202&amp;"")=0),"Enter all four allowances",IF(OR(NOT(ISNUMBER(C202)),NOT(ISNUMBER(D202)),NOT(ISNUMBER(E202)),NOT(ISNUMBER(F202)),C202&lt;0,D202&lt;0,E202&lt;0,F202&lt;0),"Allowances must be nonnegative numbers",IF(OR(G202&lt;0,H202&lt;0),"Opening smaller than frame plus allowances",IF(OR(LEN(I202&amp;"")=0,LEN(J202&amp;"")=0,LEN(K202&amp;"")=0,LEN(L202&amp;"")=0,LEN(M202&amp;"")=0),"Record detail and technical review",IF(J202&lt;&gt;"Reviewed","Hold for technical review",IF(OR(NOT(ISNUMBER(L202)),L202&lt;=0),"Enter valid review date","Geometry review recorded")))))))))))</x:f>
      </x:c>
      <x:c r="O202" s="25" t="str">
        <x:f>IF(A202="","",IF(COUNTIFS('Dimension Review'!$A$8:$A$107,A202)=1,INDEX('Dimension Review'!$G$8:$G$107,MATCH(A202,'Dimension Review'!$A$8:$A$107,0)),""))</x:f>
      </x:c>
    </x:row>
    <x:row r="203" ht="28" customHeight="1">
      <x:c r="A203" s="23"/>
      <x:c r="B203" s="23"/>
      <x:c r="C203" s="27"/>
      <x:c r="D203" s="27"/>
      <x:c r="E203" s="27"/>
      <x:c r="F203" s="27"/>
      <x:c r="G203" s="28" t="str">
        <x:f>IF(A203="","",IF(IF(COUNTIFS('Dimension Review'!$A$8:$A$107,A203)&lt;&gt;1,FALSE,AND(INDEX('Dimension Review'!$I$8:$I$107,MATCH(A203,'Dimension Review'!$A$8:$A$107,0))="Linked",INDEX('Dimension Review'!$B$8:$B$107,MATCH(A203,'Dimension Review'!$A$8:$A$107,0))=B203,NOT(OR(LEN(C203&amp;"")=0,LEN(D203&amp;"")=0,LEN(E203&amp;"")=0,LEN(F203&amp;"")=0)),NOT(OR(NOT(ISNUMBER(C203)),NOT(ISNUMBER(D203)),NOT(ISNUMBER(E203)),NOT(ISNUMBER(F203)),C203&lt;0,D203&lt;0,E203&lt;0,F203&lt;0)))),INDEX('Dimension Review'!$C$8:$C$107,MATCH(A203,'Dimension Review'!$A$8:$A$107,0))-INDEX('Dimension Review'!$E$8:$E$107,MATCH(A203,'Dimension Review'!$A$8:$A$107,0))-C203-D203,""))</x:f>
      </x:c>
      <x:c r="H203" s="28" t="str">
        <x:f>IF(A203="","",IF(IF(COUNTIFS('Dimension Review'!$A$8:$A$107,A203)&lt;&gt;1,FALSE,AND(INDEX('Dimension Review'!$I$8:$I$107,MATCH(A203,'Dimension Review'!$A$8:$A$107,0))="Linked",INDEX('Dimension Review'!$B$8:$B$107,MATCH(A203,'Dimension Review'!$A$8:$A$107,0))=B203,NOT(OR(LEN(C203&amp;"")=0,LEN(D203&amp;"")=0,LEN(E203&amp;"")=0,LEN(F203&amp;"")=0)),NOT(OR(NOT(ISNUMBER(C203)),NOT(ISNUMBER(D203)),NOT(ISNUMBER(E203)),NOT(ISNUMBER(F203)),C203&lt;0,D203&lt;0,E203&lt;0,F203&lt;0)))),INDEX('Dimension Review'!$D$8:$D$107,MATCH(A203,'Dimension Review'!$A$8:$A$107,0))-INDEX('Dimension Review'!$F$8:$F$107,MATCH(A203,'Dimension Review'!$A$8:$A$107,0))-E203-F203,""))</x:f>
      </x:c>
      <x:c r="I203" s="23"/>
      <x:c r="J203" s="22"/>
      <x:c r="K203" s="23"/>
      <x:c r="L203" s="26"/>
      <x:c r="M203" s="23"/>
      <x:c r="N203" s="25" t="str">
        <x:f>IF(LEN(A203&amp;"")=0,IF(COUNTA(A203,B203,C203,D203,E203,F203,I203,J203,K203,L203,M203)=0,"","Enter Opening ID"),IF(COUNTIFS('Dimension Review'!$A$118:$A$217,A203)&lt;&gt;1,"Duplicate allowance record",IF(COUNTIFS('Dimension Review'!$A$8:$A$107,A203)&lt;&gt;1,"Missing or duplicate dimensions",IF(INDEX('Dimension Review'!$I$8:$I$107,MATCH(A203,'Dimension Review'!$A$8:$A$107,0))&lt;&gt;"Linked","Dimensions incomplete or stale",IF(INDEX('Dimension Review'!$B$8:$B$107,MATCH(A203,'Dimension Review'!$A$8:$A$107,0))&lt;&gt;B203,"Revision mismatch",IF(OR(LEN(C203&amp;"")=0,LEN(D203&amp;"")=0,LEN(E203&amp;"")=0,LEN(F203&amp;"")=0),"Enter all four allowances",IF(OR(NOT(ISNUMBER(C203)),NOT(ISNUMBER(D203)),NOT(ISNUMBER(E203)),NOT(ISNUMBER(F203)),C203&lt;0,D203&lt;0,E203&lt;0,F203&lt;0),"Allowances must be nonnegative numbers",IF(OR(G203&lt;0,H203&lt;0),"Opening smaller than frame plus allowances",IF(OR(LEN(I203&amp;"")=0,LEN(J203&amp;"")=0,LEN(K203&amp;"")=0,LEN(L203&amp;"")=0,LEN(M203&amp;"")=0),"Record detail and technical review",IF(J203&lt;&gt;"Reviewed","Hold for technical review",IF(OR(NOT(ISNUMBER(L203)),L203&lt;=0),"Enter valid review date","Geometry review recorded")))))))))))</x:f>
      </x:c>
      <x:c r="O203" s="25" t="str">
        <x:f>IF(A203="","",IF(COUNTIFS('Dimension Review'!$A$8:$A$107,A203)=1,INDEX('Dimension Review'!$G$8:$G$107,MATCH(A203,'Dimension Review'!$A$8:$A$107,0)),""))</x:f>
      </x:c>
    </x:row>
    <x:row r="204" ht="28" customHeight="1">
      <x:c r="A204" s="23"/>
      <x:c r="B204" s="23"/>
      <x:c r="C204" s="27"/>
      <x:c r="D204" s="27"/>
      <x:c r="E204" s="27"/>
      <x:c r="F204" s="27"/>
      <x:c r="G204" s="28" t="str">
        <x:f>IF(A204="","",IF(IF(COUNTIFS('Dimension Review'!$A$8:$A$107,A204)&lt;&gt;1,FALSE,AND(INDEX('Dimension Review'!$I$8:$I$107,MATCH(A204,'Dimension Review'!$A$8:$A$107,0))="Linked",INDEX('Dimension Review'!$B$8:$B$107,MATCH(A204,'Dimension Review'!$A$8:$A$107,0))=B204,NOT(OR(LEN(C204&amp;"")=0,LEN(D204&amp;"")=0,LEN(E204&amp;"")=0,LEN(F204&amp;"")=0)),NOT(OR(NOT(ISNUMBER(C204)),NOT(ISNUMBER(D204)),NOT(ISNUMBER(E204)),NOT(ISNUMBER(F204)),C204&lt;0,D204&lt;0,E204&lt;0,F204&lt;0)))),INDEX('Dimension Review'!$C$8:$C$107,MATCH(A204,'Dimension Review'!$A$8:$A$107,0))-INDEX('Dimension Review'!$E$8:$E$107,MATCH(A204,'Dimension Review'!$A$8:$A$107,0))-C204-D204,""))</x:f>
      </x:c>
      <x:c r="H204" s="28" t="str">
        <x:f>IF(A204="","",IF(IF(COUNTIFS('Dimension Review'!$A$8:$A$107,A204)&lt;&gt;1,FALSE,AND(INDEX('Dimension Review'!$I$8:$I$107,MATCH(A204,'Dimension Review'!$A$8:$A$107,0))="Linked",INDEX('Dimension Review'!$B$8:$B$107,MATCH(A204,'Dimension Review'!$A$8:$A$107,0))=B204,NOT(OR(LEN(C204&amp;"")=0,LEN(D204&amp;"")=0,LEN(E204&amp;"")=0,LEN(F204&amp;"")=0)),NOT(OR(NOT(ISNUMBER(C204)),NOT(ISNUMBER(D204)),NOT(ISNUMBER(E204)),NOT(ISNUMBER(F204)),C204&lt;0,D204&lt;0,E204&lt;0,F204&lt;0)))),INDEX('Dimension Review'!$D$8:$D$107,MATCH(A204,'Dimension Review'!$A$8:$A$107,0))-INDEX('Dimension Review'!$F$8:$F$107,MATCH(A204,'Dimension Review'!$A$8:$A$107,0))-E204-F204,""))</x:f>
      </x:c>
      <x:c r="I204" s="23"/>
      <x:c r="J204" s="22"/>
      <x:c r="K204" s="23"/>
      <x:c r="L204" s="26"/>
      <x:c r="M204" s="23"/>
      <x:c r="N204" s="25" t="str">
        <x:f>IF(LEN(A204&amp;"")=0,IF(COUNTA(A204,B204,C204,D204,E204,F204,I204,J204,K204,L204,M204)=0,"","Enter Opening ID"),IF(COUNTIFS('Dimension Review'!$A$118:$A$217,A204)&lt;&gt;1,"Duplicate allowance record",IF(COUNTIFS('Dimension Review'!$A$8:$A$107,A204)&lt;&gt;1,"Missing or duplicate dimensions",IF(INDEX('Dimension Review'!$I$8:$I$107,MATCH(A204,'Dimension Review'!$A$8:$A$107,0))&lt;&gt;"Linked","Dimensions incomplete or stale",IF(INDEX('Dimension Review'!$B$8:$B$107,MATCH(A204,'Dimension Review'!$A$8:$A$107,0))&lt;&gt;B204,"Revision mismatch",IF(OR(LEN(C204&amp;"")=0,LEN(D204&amp;"")=0,LEN(E204&amp;"")=0,LEN(F204&amp;"")=0),"Enter all four allowances",IF(OR(NOT(ISNUMBER(C204)),NOT(ISNUMBER(D204)),NOT(ISNUMBER(E204)),NOT(ISNUMBER(F204)),C204&lt;0,D204&lt;0,E204&lt;0,F204&lt;0),"Allowances must be nonnegative numbers",IF(OR(G204&lt;0,H204&lt;0),"Opening smaller than frame plus allowances",IF(OR(LEN(I204&amp;"")=0,LEN(J204&amp;"")=0,LEN(K204&amp;"")=0,LEN(L204&amp;"")=0,LEN(M204&amp;"")=0),"Record detail and technical review",IF(J204&lt;&gt;"Reviewed","Hold for technical review",IF(OR(NOT(ISNUMBER(L204)),L204&lt;=0),"Enter valid review date","Geometry review recorded")))))))))))</x:f>
      </x:c>
      <x:c r="O204" s="25" t="str">
        <x:f>IF(A204="","",IF(COUNTIFS('Dimension Review'!$A$8:$A$107,A204)=1,INDEX('Dimension Review'!$G$8:$G$107,MATCH(A204,'Dimension Review'!$A$8:$A$107,0)),""))</x:f>
      </x:c>
    </x:row>
    <x:row r="205" ht="28" customHeight="1">
      <x:c r="A205" s="23"/>
      <x:c r="B205" s="23"/>
      <x:c r="C205" s="27"/>
      <x:c r="D205" s="27"/>
      <x:c r="E205" s="27"/>
      <x:c r="F205" s="27"/>
      <x:c r="G205" s="28" t="str">
        <x:f>IF(A205="","",IF(IF(COUNTIFS('Dimension Review'!$A$8:$A$107,A205)&lt;&gt;1,FALSE,AND(INDEX('Dimension Review'!$I$8:$I$107,MATCH(A205,'Dimension Review'!$A$8:$A$107,0))="Linked",INDEX('Dimension Review'!$B$8:$B$107,MATCH(A205,'Dimension Review'!$A$8:$A$107,0))=B205,NOT(OR(LEN(C205&amp;"")=0,LEN(D205&amp;"")=0,LEN(E205&amp;"")=0,LEN(F205&amp;"")=0)),NOT(OR(NOT(ISNUMBER(C205)),NOT(ISNUMBER(D205)),NOT(ISNUMBER(E205)),NOT(ISNUMBER(F205)),C205&lt;0,D205&lt;0,E205&lt;0,F205&lt;0)))),INDEX('Dimension Review'!$C$8:$C$107,MATCH(A205,'Dimension Review'!$A$8:$A$107,0))-INDEX('Dimension Review'!$E$8:$E$107,MATCH(A205,'Dimension Review'!$A$8:$A$107,0))-C205-D205,""))</x:f>
      </x:c>
      <x:c r="H205" s="28" t="str">
        <x:f>IF(A205="","",IF(IF(COUNTIFS('Dimension Review'!$A$8:$A$107,A205)&lt;&gt;1,FALSE,AND(INDEX('Dimension Review'!$I$8:$I$107,MATCH(A205,'Dimension Review'!$A$8:$A$107,0))="Linked",INDEX('Dimension Review'!$B$8:$B$107,MATCH(A205,'Dimension Review'!$A$8:$A$107,0))=B205,NOT(OR(LEN(C205&amp;"")=0,LEN(D205&amp;"")=0,LEN(E205&amp;"")=0,LEN(F205&amp;"")=0)),NOT(OR(NOT(ISNUMBER(C205)),NOT(ISNUMBER(D205)),NOT(ISNUMBER(E205)),NOT(ISNUMBER(F205)),C205&lt;0,D205&lt;0,E205&lt;0,F205&lt;0)))),INDEX('Dimension Review'!$D$8:$D$107,MATCH(A205,'Dimension Review'!$A$8:$A$107,0))-INDEX('Dimension Review'!$F$8:$F$107,MATCH(A205,'Dimension Review'!$A$8:$A$107,0))-E205-F205,""))</x:f>
      </x:c>
      <x:c r="I205" s="23"/>
      <x:c r="J205" s="22"/>
      <x:c r="K205" s="23"/>
      <x:c r="L205" s="26"/>
      <x:c r="M205" s="23"/>
      <x:c r="N205" s="25" t="str">
        <x:f>IF(LEN(A205&amp;"")=0,IF(COUNTA(A205,B205,C205,D205,E205,F205,I205,J205,K205,L205,M205)=0,"","Enter Opening ID"),IF(COUNTIFS('Dimension Review'!$A$118:$A$217,A205)&lt;&gt;1,"Duplicate allowance record",IF(COUNTIFS('Dimension Review'!$A$8:$A$107,A205)&lt;&gt;1,"Missing or duplicate dimensions",IF(INDEX('Dimension Review'!$I$8:$I$107,MATCH(A205,'Dimension Review'!$A$8:$A$107,0))&lt;&gt;"Linked","Dimensions incomplete or stale",IF(INDEX('Dimension Review'!$B$8:$B$107,MATCH(A205,'Dimension Review'!$A$8:$A$107,0))&lt;&gt;B205,"Revision mismatch",IF(OR(LEN(C205&amp;"")=0,LEN(D205&amp;"")=0,LEN(E205&amp;"")=0,LEN(F205&amp;"")=0),"Enter all four allowances",IF(OR(NOT(ISNUMBER(C205)),NOT(ISNUMBER(D205)),NOT(ISNUMBER(E205)),NOT(ISNUMBER(F205)),C205&lt;0,D205&lt;0,E205&lt;0,F205&lt;0),"Allowances must be nonnegative numbers",IF(OR(G205&lt;0,H205&lt;0),"Opening smaller than frame plus allowances",IF(OR(LEN(I205&amp;"")=0,LEN(J205&amp;"")=0,LEN(K205&amp;"")=0,LEN(L205&amp;"")=0,LEN(M205&amp;"")=0),"Record detail and technical review",IF(J205&lt;&gt;"Reviewed","Hold for technical review",IF(OR(NOT(ISNUMBER(L205)),L205&lt;=0),"Enter valid review date","Geometry review recorded")))))))))))</x:f>
      </x:c>
      <x:c r="O205" s="25" t="str">
        <x:f>IF(A205="","",IF(COUNTIFS('Dimension Review'!$A$8:$A$107,A205)=1,INDEX('Dimension Review'!$G$8:$G$107,MATCH(A205,'Dimension Review'!$A$8:$A$107,0)),""))</x:f>
      </x:c>
    </x:row>
    <x:row r="206" ht="28" customHeight="1">
      <x:c r="A206" s="23"/>
      <x:c r="B206" s="23"/>
      <x:c r="C206" s="27"/>
      <x:c r="D206" s="27"/>
      <x:c r="E206" s="27"/>
      <x:c r="F206" s="27"/>
      <x:c r="G206" s="28" t="str">
        <x:f>IF(A206="","",IF(IF(COUNTIFS('Dimension Review'!$A$8:$A$107,A206)&lt;&gt;1,FALSE,AND(INDEX('Dimension Review'!$I$8:$I$107,MATCH(A206,'Dimension Review'!$A$8:$A$107,0))="Linked",INDEX('Dimension Review'!$B$8:$B$107,MATCH(A206,'Dimension Review'!$A$8:$A$107,0))=B206,NOT(OR(LEN(C206&amp;"")=0,LEN(D206&amp;"")=0,LEN(E206&amp;"")=0,LEN(F206&amp;"")=0)),NOT(OR(NOT(ISNUMBER(C206)),NOT(ISNUMBER(D206)),NOT(ISNUMBER(E206)),NOT(ISNUMBER(F206)),C206&lt;0,D206&lt;0,E206&lt;0,F206&lt;0)))),INDEX('Dimension Review'!$C$8:$C$107,MATCH(A206,'Dimension Review'!$A$8:$A$107,0))-INDEX('Dimension Review'!$E$8:$E$107,MATCH(A206,'Dimension Review'!$A$8:$A$107,0))-C206-D206,""))</x:f>
      </x:c>
      <x:c r="H206" s="28" t="str">
        <x:f>IF(A206="","",IF(IF(COUNTIFS('Dimension Review'!$A$8:$A$107,A206)&lt;&gt;1,FALSE,AND(INDEX('Dimension Review'!$I$8:$I$107,MATCH(A206,'Dimension Review'!$A$8:$A$107,0))="Linked",INDEX('Dimension Review'!$B$8:$B$107,MATCH(A206,'Dimension Review'!$A$8:$A$107,0))=B206,NOT(OR(LEN(C206&amp;"")=0,LEN(D206&amp;"")=0,LEN(E206&amp;"")=0,LEN(F206&amp;"")=0)),NOT(OR(NOT(ISNUMBER(C206)),NOT(ISNUMBER(D206)),NOT(ISNUMBER(E206)),NOT(ISNUMBER(F206)),C206&lt;0,D206&lt;0,E206&lt;0,F206&lt;0)))),INDEX('Dimension Review'!$D$8:$D$107,MATCH(A206,'Dimension Review'!$A$8:$A$107,0))-INDEX('Dimension Review'!$F$8:$F$107,MATCH(A206,'Dimension Review'!$A$8:$A$107,0))-E206-F206,""))</x:f>
      </x:c>
      <x:c r="I206" s="23"/>
      <x:c r="J206" s="22"/>
      <x:c r="K206" s="23"/>
      <x:c r="L206" s="26"/>
      <x:c r="M206" s="23"/>
      <x:c r="N206" s="25" t="str">
        <x:f>IF(LEN(A206&amp;"")=0,IF(COUNTA(A206,B206,C206,D206,E206,F206,I206,J206,K206,L206,M206)=0,"","Enter Opening ID"),IF(COUNTIFS('Dimension Review'!$A$118:$A$217,A206)&lt;&gt;1,"Duplicate allowance record",IF(COUNTIFS('Dimension Review'!$A$8:$A$107,A206)&lt;&gt;1,"Missing or duplicate dimensions",IF(INDEX('Dimension Review'!$I$8:$I$107,MATCH(A206,'Dimension Review'!$A$8:$A$107,0))&lt;&gt;"Linked","Dimensions incomplete or stale",IF(INDEX('Dimension Review'!$B$8:$B$107,MATCH(A206,'Dimension Review'!$A$8:$A$107,0))&lt;&gt;B206,"Revision mismatch",IF(OR(LEN(C206&amp;"")=0,LEN(D206&amp;"")=0,LEN(E206&amp;"")=0,LEN(F206&amp;"")=0),"Enter all four allowances",IF(OR(NOT(ISNUMBER(C206)),NOT(ISNUMBER(D206)),NOT(ISNUMBER(E206)),NOT(ISNUMBER(F206)),C206&lt;0,D206&lt;0,E206&lt;0,F206&lt;0),"Allowances must be nonnegative numbers",IF(OR(G206&lt;0,H206&lt;0),"Opening smaller than frame plus allowances",IF(OR(LEN(I206&amp;"")=0,LEN(J206&amp;"")=0,LEN(K206&amp;"")=0,LEN(L206&amp;"")=0,LEN(M206&amp;"")=0),"Record detail and technical review",IF(J206&lt;&gt;"Reviewed","Hold for technical review",IF(OR(NOT(ISNUMBER(L206)),L206&lt;=0),"Enter valid review date","Geometry review recorded")))))))))))</x:f>
      </x:c>
      <x:c r="O206" s="25" t="str">
        <x:f>IF(A206="","",IF(COUNTIFS('Dimension Review'!$A$8:$A$107,A206)=1,INDEX('Dimension Review'!$G$8:$G$107,MATCH(A206,'Dimension Review'!$A$8:$A$107,0)),""))</x:f>
      </x:c>
    </x:row>
    <x:row r="207" ht="28" customHeight="1">
      <x:c r="A207" s="23"/>
      <x:c r="B207" s="23"/>
      <x:c r="C207" s="27"/>
      <x:c r="D207" s="27"/>
      <x:c r="E207" s="27"/>
      <x:c r="F207" s="27"/>
      <x:c r="G207" s="28" t="str">
        <x:f>IF(A207="","",IF(IF(COUNTIFS('Dimension Review'!$A$8:$A$107,A207)&lt;&gt;1,FALSE,AND(INDEX('Dimension Review'!$I$8:$I$107,MATCH(A207,'Dimension Review'!$A$8:$A$107,0))="Linked",INDEX('Dimension Review'!$B$8:$B$107,MATCH(A207,'Dimension Review'!$A$8:$A$107,0))=B207,NOT(OR(LEN(C207&amp;"")=0,LEN(D207&amp;"")=0,LEN(E207&amp;"")=0,LEN(F207&amp;"")=0)),NOT(OR(NOT(ISNUMBER(C207)),NOT(ISNUMBER(D207)),NOT(ISNUMBER(E207)),NOT(ISNUMBER(F207)),C207&lt;0,D207&lt;0,E207&lt;0,F207&lt;0)))),INDEX('Dimension Review'!$C$8:$C$107,MATCH(A207,'Dimension Review'!$A$8:$A$107,0))-INDEX('Dimension Review'!$E$8:$E$107,MATCH(A207,'Dimension Review'!$A$8:$A$107,0))-C207-D207,""))</x:f>
      </x:c>
      <x:c r="H207" s="28" t="str">
        <x:f>IF(A207="","",IF(IF(COUNTIFS('Dimension Review'!$A$8:$A$107,A207)&lt;&gt;1,FALSE,AND(INDEX('Dimension Review'!$I$8:$I$107,MATCH(A207,'Dimension Review'!$A$8:$A$107,0))="Linked",INDEX('Dimension Review'!$B$8:$B$107,MATCH(A207,'Dimension Review'!$A$8:$A$107,0))=B207,NOT(OR(LEN(C207&amp;"")=0,LEN(D207&amp;"")=0,LEN(E207&amp;"")=0,LEN(F207&amp;"")=0)),NOT(OR(NOT(ISNUMBER(C207)),NOT(ISNUMBER(D207)),NOT(ISNUMBER(E207)),NOT(ISNUMBER(F207)),C207&lt;0,D207&lt;0,E207&lt;0,F207&lt;0)))),INDEX('Dimension Review'!$D$8:$D$107,MATCH(A207,'Dimension Review'!$A$8:$A$107,0))-INDEX('Dimension Review'!$F$8:$F$107,MATCH(A207,'Dimension Review'!$A$8:$A$107,0))-E207-F207,""))</x:f>
      </x:c>
      <x:c r="I207" s="23"/>
      <x:c r="J207" s="22"/>
      <x:c r="K207" s="23"/>
      <x:c r="L207" s="26"/>
      <x:c r="M207" s="23"/>
      <x:c r="N207" s="25" t="str">
        <x:f>IF(LEN(A207&amp;"")=0,IF(COUNTA(A207,B207,C207,D207,E207,F207,I207,J207,K207,L207,M207)=0,"","Enter Opening ID"),IF(COUNTIFS('Dimension Review'!$A$118:$A$217,A207)&lt;&gt;1,"Duplicate allowance record",IF(COUNTIFS('Dimension Review'!$A$8:$A$107,A207)&lt;&gt;1,"Missing or duplicate dimensions",IF(INDEX('Dimension Review'!$I$8:$I$107,MATCH(A207,'Dimension Review'!$A$8:$A$107,0))&lt;&gt;"Linked","Dimensions incomplete or stale",IF(INDEX('Dimension Review'!$B$8:$B$107,MATCH(A207,'Dimension Review'!$A$8:$A$107,0))&lt;&gt;B207,"Revision mismatch",IF(OR(LEN(C207&amp;"")=0,LEN(D207&amp;"")=0,LEN(E207&amp;"")=0,LEN(F207&amp;"")=0),"Enter all four allowances",IF(OR(NOT(ISNUMBER(C207)),NOT(ISNUMBER(D207)),NOT(ISNUMBER(E207)),NOT(ISNUMBER(F207)),C207&lt;0,D207&lt;0,E207&lt;0,F207&lt;0),"Allowances must be nonnegative numbers",IF(OR(G207&lt;0,H207&lt;0),"Opening smaller than frame plus allowances",IF(OR(LEN(I207&amp;"")=0,LEN(J207&amp;"")=0,LEN(K207&amp;"")=0,LEN(L207&amp;"")=0,LEN(M207&amp;"")=0),"Record detail and technical review",IF(J207&lt;&gt;"Reviewed","Hold for technical review",IF(OR(NOT(ISNUMBER(L207)),L207&lt;=0),"Enter valid review date","Geometry review recorded")))))))))))</x:f>
      </x:c>
      <x:c r="O207" s="25" t="str">
        <x:f>IF(A207="","",IF(COUNTIFS('Dimension Review'!$A$8:$A$107,A207)=1,INDEX('Dimension Review'!$G$8:$G$107,MATCH(A207,'Dimension Review'!$A$8:$A$107,0)),""))</x:f>
      </x:c>
    </x:row>
    <x:row r="208" ht="28" customHeight="1">
      <x:c r="A208" s="23"/>
      <x:c r="B208" s="23"/>
      <x:c r="C208" s="27"/>
      <x:c r="D208" s="27"/>
      <x:c r="E208" s="27"/>
      <x:c r="F208" s="27"/>
      <x:c r="G208" s="28" t="str">
        <x:f>IF(A208="","",IF(IF(COUNTIFS('Dimension Review'!$A$8:$A$107,A208)&lt;&gt;1,FALSE,AND(INDEX('Dimension Review'!$I$8:$I$107,MATCH(A208,'Dimension Review'!$A$8:$A$107,0))="Linked",INDEX('Dimension Review'!$B$8:$B$107,MATCH(A208,'Dimension Review'!$A$8:$A$107,0))=B208,NOT(OR(LEN(C208&amp;"")=0,LEN(D208&amp;"")=0,LEN(E208&amp;"")=0,LEN(F208&amp;"")=0)),NOT(OR(NOT(ISNUMBER(C208)),NOT(ISNUMBER(D208)),NOT(ISNUMBER(E208)),NOT(ISNUMBER(F208)),C208&lt;0,D208&lt;0,E208&lt;0,F208&lt;0)))),INDEX('Dimension Review'!$C$8:$C$107,MATCH(A208,'Dimension Review'!$A$8:$A$107,0))-INDEX('Dimension Review'!$E$8:$E$107,MATCH(A208,'Dimension Review'!$A$8:$A$107,0))-C208-D208,""))</x:f>
      </x:c>
      <x:c r="H208" s="28" t="str">
        <x:f>IF(A208="","",IF(IF(COUNTIFS('Dimension Review'!$A$8:$A$107,A208)&lt;&gt;1,FALSE,AND(INDEX('Dimension Review'!$I$8:$I$107,MATCH(A208,'Dimension Review'!$A$8:$A$107,0))="Linked",INDEX('Dimension Review'!$B$8:$B$107,MATCH(A208,'Dimension Review'!$A$8:$A$107,0))=B208,NOT(OR(LEN(C208&amp;"")=0,LEN(D208&amp;"")=0,LEN(E208&amp;"")=0,LEN(F208&amp;"")=0)),NOT(OR(NOT(ISNUMBER(C208)),NOT(ISNUMBER(D208)),NOT(ISNUMBER(E208)),NOT(ISNUMBER(F208)),C208&lt;0,D208&lt;0,E208&lt;0,F208&lt;0)))),INDEX('Dimension Review'!$D$8:$D$107,MATCH(A208,'Dimension Review'!$A$8:$A$107,0))-INDEX('Dimension Review'!$F$8:$F$107,MATCH(A208,'Dimension Review'!$A$8:$A$107,0))-E208-F208,""))</x:f>
      </x:c>
      <x:c r="I208" s="23"/>
      <x:c r="J208" s="22"/>
      <x:c r="K208" s="23"/>
      <x:c r="L208" s="26"/>
      <x:c r="M208" s="23"/>
      <x:c r="N208" s="25" t="str">
        <x:f>IF(LEN(A208&amp;"")=0,IF(COUNTA(A208,B208,C208,D208,E208,F208,I208,J208,K208,L208,M208)=0,"","Enter Opening ID"),IF(COUNTIFS('Dimension Review'!$A$118:$A$217,A208)&lt;&gt;1,"Duplicate allowance record",IF(COUNTIFS('Dimension Review'!$A$8:$A$107,A208)&lt;&gt;1,"Missing or duplicate dimensions",IF(INDEX('Dimension Review'!$I$8:$I$107,MATCH(A208,'Dimension Review'!$A$8:$A$107,0))&lt;&gt;"Linked","Dimensions incomplete or stale",IF(INDEX('Dimension Review'!$B$8:$B$107,MATCH(A208,'Dimension Review'!$A$8:$A$107,0))&lt;&gt;B208,"Revision mismatch",IF(OR(LEN(C208&amp;"")=0,LEN(D208&amp;"")=0,LEN(E208&amp;"")=0,LEN(F208&amp;"")=0),"Enter all four allowances",IF(OR(NOT(ISNUMBER(C208)),NOT(ISNUMBER(D208)),NOT(ISNUMBER(E208)),NOT(ISNUMBER(F208)),C208&lt;0,D208&lt;0,E208&lt;0,F208&lt;0),"Allowances must be nonnegative numbers",IF(OR(G208&lt;0,H208&lt;0),"Opening smaller than frame plus allowances",IF(OR(LEN(I208&amp;"")=0,LEN(J208&amp;"")=0,LEN(K208&amp;"")=0,LEN(L208&amp;"")=0,LEN(M208&amp;"")=0),"Record detail and technical review",IF(J208&lt;&gt;"Reviewed","Hold for technical review",IF(OR(NOT(ISNUMBER(L208)),L208&lt;=0),"Enter valid review date","Geometry review recorded")))))))))))</x:f>
      </x:c>
      <x:c r="O208" s="25" t="str">
        <x:f>IF(A208="","",IF(COUNTIFS('Dimension Review'!$A$8:$A$107,A208)=1,INDEX('Dimension Review'!$G$8:$G$107,MATCH(A208,'Dimension Review'!$A$8:$A$107,0)),""))</x:f>
      </x:c>
    </x:row>
    <x:row r="209" ht="28" customHeight="1">
      <x:c r="A209" s="23"/>
      <x:c r="B209" s="23"/>
      <x:c r="C209" s="27"/>
      <x:c r="D209" s="27"/>
      <x:c r="E209" s="27"/>
      <x:c r="F209" s="27"/>
      <x:c r="G209" s="28" t="str">
        <x:f>IF(A209="","",IF(IF(COUNTIFS('Dimension Review'!$A$8:$A$107,A209)&lt;&gt;1,FALSE,AND(INDEX('Dimension Review'!$I$8:$I$107,MATCH(A209,'Dimension Review'!$A$8:$A$107,0))="Linked",INDEX('Dimension Review'!$B$8:$B$107,MATCH(A209,'Dimension Review'!$A$8:$A$107,0))=B209,NOT(OR(LEN(C209&amp;"")=0,LEN(D209&amp;"")=0,LEN(E209&amp;"")=0,LEN(F209&amp;"")=0)),NOT(OR(NOT(ISNUMBER(C209)),NOT(ISNUMBER(D209)),NOT(ISNUMBER(E209)),NOT(ISNUMBER(F209)),C209&lt;0,D209&lt;0,E209&lt;0,F209&lt;0)))),INDEX('Dimension Review'!$C$8:$C$107,MATCH(A209,'Dimension Review'!$A$8:$A$107,0))-INDEX('Dimension Review'!$E$8:$E$107,MATCH(A209,'Dimension Review'!$A$8:$A$107,0))-C209-D209,""))</x:f>
      </x:c>
      <x:c r="H209" s="28" t="str">
        <x:f>IF(A209="","",IF(IF(COUNTIFS('Dimension Review'!$A$8:$A$107,A209)&lt;&gt;1,FALSE,AND(INDEX('Dimension Review'!$I$8:$I$107,MATCH(A209,'Dimension Review'!$A$8:$A$107,0))="Linked",INDEX('Dimension Review'!$B$8:$B$107,MATCH(A209,'Dimension Review'!$A$8:$A$107,0))=B209,NOT(OR(LEN(C209&amp;"")=0,LEN(D209&amp;"")=0,LEN(E209&amp;"")=0,LEN(F209&amp;"")=0)),NOT(OR(NOT(ISNUMBER(C209)),NOT(ISNUMBER(D209)),NOT(ISNUMBER(E209)),NOT(ISNUMBER(F209)),C209&lt;0,D209&lt;0,E209&lt;0,F209&lt;0)))),INDEX('Dimension Review'!$D$8:$D$107,MATCH(A209,'Dimension Review'!$A$8:$A$107,0))-INDEX('Dimension Review'!$F$8:$F$107,MATCH(A209,'Dimension Review'!$A$8:$A$107,0))-E209-F209,""))</x:f>
      </x:c>
      <x:c r="I209" s="23"/>
      <x:c r="J209" s="22"/>
      <x:c r="K209" s="23"/>
      <x:c r="L209" s="26"/>
      <x:c r="M209" s="23"/>
      <x:c r="N209" s="25" t="str">
        <x:f>IF(LEN(A209&amp;"")=0,IF(COUNTA(A209,B209,C209,D209,E209,F209,I209,J209,K209,L209,M209)=0,"","Enter Opening ID"),IF(COUNTIFS('Dimension Review'!$A$118:$A$217,A209)&lt;&gt;1,"Duplicate allowance record",IF(COUNTIFS('Dimension Review'!$A$8:$A$107,A209)&lt;&gt;1,"Missing or duplicate dimensions",IF(INDEX('Dimension Review'!$I$8:$I$107,MATCH(A209,'Dimension Review'!$A$8:$A$107,0))&lt;&gt;"Linked","Dimensions incomplete or stale",IF(INDEX('Dimension Review'!$B$8:$B$107,MATCH(A209,'Dimension Review'!$A$8:$A$107,0))&lt;&gt;B209,"Revision mismatch",IF(OR(LEN(C209&amp;"")=0,LEN(D209&amp;"")=0,LEN(E209&amp;"")=0,LEN(F209&amp;"")=0),"Enter all four allowances",IF(OR(NOT(ISNUMBER(C209)),NOT(ISNUMBER(D209)),NOT(ISNUMBER(E209)),NOT(ISNUMBER(F209)),C209&lt;0,D209&lt;0,E209&lt;0,F209&lt;0),"Allowances must be nonnegative numbers",IF(OR(G209&lt;0,H209&lt;0),"Opening smaller than frame plus allowances",IF(OR(LEN(I209&amp;"")=0,LEN(J209&amp;"")=0,LEN(K209&amp;"")=0,LEN(L209&amp;"")=0,LEN(M209&amp;"")=0),"Record detail and technical review",IF(J209&lt;&gt;"Reviewed","Hold for technical review",IF(OR(NOT(ISNUMBER(L209)),L209&lt;=0),"Enter valid review date","Geometry review recorded")))))))))))</x:f>
      </x:c>
      <x:c r="O209" s="25" t="str">
        <x:f>IF(A209="","",IF(COUNTIFS('Dimension Review'!$A$8:$A$107,A209)=1,INDEX('Dimension Review'!$G$8:$G$107,MATCH(A209,'Dimension Review'!$A$8:$A$107,0)),""))</x:f>
      </x:c>
    </x:row>
    <x:row r="210" ht="28" customHeight="1">
      <x:c r="A210" s="23"/>
      <x:c r="B210" s="23"/>
      <x:c r="C210" s="27"/>
      <x:c r="D210" s="27"/>
      <x:c r="E210" s="27"/>
      <x:c r="F210" s="27"/>
      <x:c r="G210" s="28" t="str">
        <x:f>IF(A210="","",IF(IF(COUNTIFS('Dimension Review'!$A$8:$A$107,A210)&lt;&gt;1,FALSE,AND(INDEX('Dimension Review'!$I$8:$I$107,MATCH(A210,'Dimension Review'!$A$8:$A$107,0))="Linked",INDEX('Dimension Review'!$B$8:$B$107,MATCH(A210,'Dimension Review'!$A$8:$A$107,0))=B210,NOT(OR(LEN(C210&amp;"")=0,LEN(D210&amp;"")=0,LEN(E210&amp;"")=0,LEN(F210&amp;"")=0)),NOT(OR(NOT(ISNUMBER(C210)),NOT(ISNUMBER(D210)),NOT(ISNUMBER(E210)),NOT(ISNUMBER(F210)),C210&lt;0,D210&lt;0,E210&lt;0,F210&lt;0)))),INDEX('Dimension Review'!$C$8:$C$107,MATCH(A210,'Dimension Review'!$A$8:$A$107,0))-INDEX('Dimension Review'!$E$8:$E$107,MATCH(A210,'Dimension Review'!$A$8:$A$107,0))-C210-D210,""))</x:f>
      </x:c>
      <x:c r="H210" s="28" t="str">
        <x:f>IF(A210="","",IF(IF(COUNTIFS('Dimension Review'!$A$8:$A$107,A210)&lt;&gt;1,FALSE,AND(INDEX('Dimension Review'!$I$8:$I$107,MATCH(A210,'Dimension Review'!$A$8:$A$107,0))="Linked",INDEX('Dimension Review'!$B$8:$B$107,MATCH(A210,'Dimension Review'!$A$8:$A$107,0))=B210,NOT(OR(LEN(C210&amp;"")=0,LEN(D210&amp;"")=0,LEN(E210&amp;"")=0,LEN(F210&amp;"")=0)),NOT(OR(NOT(ISNUMBER(C210)),NOT(ISNUMBER(D210)),NOT(ISNUMBER(E210)),NOT(ISNUMBER(F210)),C210&lt;0,D210&lt;0,E210&lt;0,F210&lt;0)))),INDEX('Dimension Review'!$D$8:$D$107,MATCH(A210,'Dimension Review'!$A$8:$A$107,0))-INDEX('Dimension Review'!$F$8:$F$107,MATCH(A210,'Dimension Review'!$A$8:$A$107,0))-E210-F210,""))</x:f>
      </x:c>
      <x:c r="I210" s="23"/>
      <x:c r="J210" s="22"/>
      <x:c r="K210" s="23"/>
      <x:c r="L210" s="26"/>
      <x:c r="M210" s="23"/>
      <x:c r="N210" s="25" t="str">
        <x:f>IF(LEN(A210&amp;"")=0,IF(COUNTA(A210,B210,C210,D210,E210,F210,I210,J210,K210,L210,M210)=0,"","Enter Opening ID"),IF(COUNTIFS('Dimension Review'!$A$118:$A$217,A210)&lt;&gt;1,"Duplicate allowance record",IF(COUNTIFS('Dimension Review'!$A$8:$A$107,A210)&lt;&gt;1,"Missing or duplicate dimensions",IF(INDEX('Dimension Review'!$I$8:$I$107,MATCH(A210,'Dimension Review'!$A$8:$A$107,0))&lt;&gt;"Linked","Dimensions incomplete or stale",IF(INDEX('Dimension Review'!$B$8:$B$107,MATCH(A210,'Dimension Review'!$A$8:$A$107,0))&lt;&gt;B210,"Revision mismatch",IF(OR(LEN(C210&amp;"")=0,LEN(D210&amp;"")=0,LEN(E210&amp;"")=0,LEN(F210&amp;"")=0),"Enter all four allowances",IF(OR(NOT(ISNUMBER(C210)),NOT(ISNUMBER(D210)),NOT(ISNUMBER(E210)),NOT(ISNUMBER(F210)),C210&lt;0,D210&lt;0,E210&lt;0,F210&lt;0),"Allowances must be nonnegative numbers",IF(OR(G210&lt;0,H210&lt;0),"Opening smaller than frame plus allowances",IF(OR(LEN(I210&amp;"")=0,LEN(J210&amp;"")=0,LEN(K210&amp;"")=0,LEN(L210&amp;"")=0,LEN(M210&amp;"")=0),"Record detail and technical review",IF(J210&lt;&gt;"Reviewed","Hold for technical review",IF(OR(NOT(ISNUMBER(L210)),L210&lt;=0),"Enter valid review date","Geometry review recorded")))))))))))</x:f>
      </x:c>
      <x:c r="O210" s="25" t="str">
        <x:f>IF(A210="","",IF(COUNTIFS('Dimension Review'!$A$8:$A$107,A210)=1,INDEX('Dimension Review'!$G$8:$G$107,MATCH(A210,'Dimension Review'!$A$8:$A$107,0)),""))</x:f>
      </x:c>
    </x:row>
    <x:row r="211" ht="28" customHeight="1">
      <x:c r="A211" s="23"/>
      <x:c r="B211" s="23"/>
      <x:c r="C211" s="27"/>
      <x:c r="D211" s="27"/>
      <x:c r="E211" s="27"/>
      <x:c r="F211" s="27"/>
      <x:c r="G211" s="28" t="str">
        <x:f>IF(A211="","",IF(IF(COUNTIFS('Dimension Review'!$A$8:$A$107,A211)&lt;&gt;1,FALSE,AND(INDEX('Dimension Review'!$I$8:$I$107,MATCH(A211,'Dimension Review'!$A$8:$A$107,0))="Linked",INDEX('Dimension Review'!$B$8:$B$107,MATCH(A211,'Dimension Review'!$A$8:$A$107,0))=B211,NOT(OR(LEN(C211&amp;"")=0,LEN(D211&amp;"")=0,LEN(E211&amp;"")=0,LEN(F211&amp;"")=0)),NOT(OR(NOT(ISNUMBER(C211)),NOT(ISNUMBER(D211)),NOT(ISNUMBER(E211)),NOT(ISNUMBER(F211)),C211&lt;0,D211&lt;0,E211&lt;0,F211&lt;0)))),INDEX('Dimension Review'!$C$8:$C$107,MATCH(A211,'Dimension Review'!$A$8:$A$107,0))-INDEX('Dimension Review'!$E$8:$E$107,MATCH(A211,'Dimension Review'!$A$8:$A$107,0))-C211-D211,""))</x:f>
      </x:c>
      <x:c r="H211" s="28" t="str">
        <x:f>IF(A211="","",IF(IF(COUNTIFS('Dimension Review'!$A$8:$A$107,A211)&lt;&gt;1,FALSE,AND(INDEX('Dimension Review'!$I$8:$I$107,MATCH(A211,'Dimension Review'!$A$8:$A$107,0))="Linked",INDEX('Dimension Review'!$B$8:$B$107,MATCH(A211,'Dimension Review'!$A$8:$A$107,0))=B211,NOT(OR(LEN(C211&amp;"")=0,LEN(D211&amp;"")=0,LEN(E211&amp;"")=0,LEN(F211&amp;"")=0)),NOT(OR(NOT(ISNUMBER(C211)),NOT(ISNUMBER(D211)),NOT(ISNUMBER(E211)),NOT(ISNUMBER(F211)),C211&lt;0,D211&lt;0,E211&lt;0,F211&lt;0)))),INDEX('Dimension Review'!$D$8:$D$107,MATCH(A211,'Dimension Review'!$A$8:$A$107,0))-INDEX('Dimension Review'!$F$8:$F$107,MATCH(A211,'Dimension Review'!$A$8:$A$107,0))-E211-F211,""))</x:f>
      </x:c>
      <x:c r="I211" s="23"/>
      <x:c r="J211" s="22"/>
      <x:c r="K211" s="23"/>
      <x:c r="L211" s="26"/>
      <x:c r="M211" s="23"/>
      <x:c r="N211" s="25" t="str">
        <x:f>IF(LEN(A211&amp;"")=0,IF(COUNTA(A211,B211,C211,D211,E211,F211,I211,J211,K211,L211,M211)=0,"","Enter Opening ID"),IF(COUNTIFS('Dimension Review'!$A$118:$A$217,A211)&lt;&gt;1,"Duplicate allowance record",IF(COUNTIFS('Dimension Review'!$A$8:$A$107,A211)&lt;&gt;1,"Missing or duplicate dimensions",IF(INDEX('Dimension Review'!$I$8:$I$107,MATCH(A211,'Dimension Review'!$A$8:$A$107,0))&lt;&gt;"Linked","Dimensions incomplete or stale",IF(INDEX('Dimension Review'!$B$8:$B$107,MATCH(A211,'Dimension Review'!$A$8:$A$107,0))&lt;&gt;B211,"Revision mismatch",IF(OR(LEN(C211&amp;"")=0,LEN(D211&amp;"")=0,LEN(E211&amp;"")=0,LEN(F211&amp;"")=0),"Enter all four allowances",IF(OR(NOT(ISNUMBER(C211)),NOT(ISNUMBER(D211)),NOT(ISNUMBER(E211)),NOT(ISNUMBER(F211)),C211&lt;0,D211&lt;0,E211&lt;0,F211&lt;0),"Allowances must be nonnegative numbers",IF(OR(G211&lt;0,H211&lt;0),"Opening smaller than frame plus allowances",IF(OR(LEN(I211&amp;"")=0,LEN(J211&amp;"")=0,LEN(K211&amp;"")=0,LEN(L211&amp;"")=0,LEN(M211&amp;"")=0),"Record detail and technical review",IF(J211&lt;&gt;"Reviewed","Hold for technical review",IF(OR(NOT(ISNUMBER(L211)),L211&lt;=0),"Enter valid review date","Geometry review recorded")))))))))))</x:f>
      </x:c>
      <x:c r="O211" s="25" t="str">
        <x:f>IF(A211="","",IF(COUNTIFS('Dimension Review'!$A$8:$A$107,A211)=1,INDEX('Dimension Review'!$G$8:$G$107,MATCH(A211,'Dimension Review'!$A$8:$A$107,0)),""))</x:f>
      </x:c>
    </x:row>
    <x:row r="212" ht="28" customHeight="1">
      <x:c r="A212" s="23"/>
      <x:c r="B212" s="23"/>
      <x:c r="C212" s="27"/>
      <x:c r="D212" s="27"/>
      <x:c r="E212" s="27"/>
      <x:c r="F212" s="27"/>
      <x:c r="G212" s="28" t="str">
        <x:f>IF(A212="","",IF(IF(COUNTIFS('Dimension Review'!$A$8:$A$107,A212)&lt;&gt;1,FALSE,AND(INDEX('Dimension Review'!$I$8:$I$107,MATCH(A212,'Dimension Review'!$A$8:$A$107,0))="Linked",INDEX('Dimension Review'!$B$8:$B$107,MATCH(A212,'Dimension Review'!$A$8:$A$107,0))=B212,NOT(OR(LEN(C212&amp;"")=0,LEN(D212&amp;"")=0,LEN(E212&amp;"")=0,LEN(F212&amp;"")=0)),NOT(OR(NOT(ISNUMBER(C212)),NOT(ISNUMBER(D212)),NOT(ISNUMBER(E212)),NOT(ISNUMBER(F212)),C212&lt;0,D212&lt;0,E212&lt;0,F212&lt;0)))),INDEX('Dimension Review'!$C$8:$C$107,MATCH(A212,'Dimension Review'!$A$8:$A$107,0))-INDEX('Dimension Review'!$E$8:$E$107,MATCH(A212,'Dimension Review'!$A$8:$A$107,0))-C212-D212,""))</x:f>
      </x:c>
      <x:c r="H212" s="28" t="str">
        <x:f>IF(A212="","",IF(IF(COUNTIFS('Dimension Review'!$A$8:$A$107,A212)&lt;&gt;1,FALSE,AND(INDEX('Dimension Review'!$I$8:$I$107,MATCH(A212,'Dimension Review'!$A$8:$A$107,0))="Linked",INDEX('Dimension Review'!$B$8:$B$107,MATCH(A212,'Dimension Review'!$A$8:$A$107,0))=B212,NOT(OR(LEN(C212&amp;"")=0,LEN(D212&amp;"")=0,LEN(E212&amp;"")=0,LEN(F212&amp;"")=0)),NOT(OR(NOT(ISNUMBER(C212)),NOT(ISNUMBER(D212)),NOT(ISNUMBER(E212)),NOT(ISNUMBER(F212)),C212&lt;0,D212&lt;0,E212&lt;0,F212&lt;0)))),INDEX('Dimension Review'!$D$8:$D$107,MATCH(A212,'Dimension Review'!$A$8:$A$107,0))-INDEX('Dimension Review'!$F$8:$F$107,MATCH(A212,'Dimension Review'!$A$8:$A$107,0))-E212-F212,""))</x:f>
      </x:c>
      <x:c r="I212" s="23"/>
      <x:c r="J212" s="22"/>
      <x:c r="K212" s="23"/>
      <x:c r="L212" s="26"/>
      <x:c r="M212" s="23"/>
      <x:c r="N212" s="25" t="str">
        <x:f>IF(LEN(A212&amp;"")=0,IF(COUNTA(A212,B212,C212,D212,E212,F212,I212,J212,K212,L212,M212)=0,"","Enter Opening ID"),IF(COUNTIFS('Dimension Review'!$A$118:$A$217,A212)&lt;&gt;1,"Duplicate allowance record",IF(COUNTIFS('Dimension Review'!$A$8:$A$107,A212)&lt;&gt;1,"Missing or duplicate dimensions",IF(INDEX('Dimension Review'!$I$8:$I$107,MATCH(A212,'Dimension Review'!$A$8:$A$107,0))&lt;&gt;"Linked","Dimensions incomplete or stale",IF(INDEX('Dimension Review'!$B$8:$B$107,MATCH(A212,'Dimension Review'!$A$8:$A$107,0))&lt;&gt;B212,"Revision mismatch",IF(OR(LEN(C212&amp;"")=0,LEN(D212&amp;"")=0,LEN(E212&amp;"")=0,LEN(F212&amp;"")=0),"Enter all four allowances",IF(OR(NOT(ISNUMBER(C212)),NOT(ISNUMBER(D212)),NOT(ISNUMBER(E212)),NOT(ISNUMBER(F212)),C212&lt;0,D212&lt;0,E212&lt;0,F212&lt;0),"Allowances must be nonnegative numbers",IF(OR(G212&lt;0,H212&lt;0),"Opening smaller than frame plus allowances",IF(OR(LEN(I212&amp;"")=0,LEN(J212&amp;"")=0,LEN(K212&amp;"")=0,LEN(L212&amp;"")=0,LEN(M212&amp;"")=0),"Record detail and technical review",IF(J212&lt;&gt;"Reviewed","Hold for technical review",IF(OR(NOT(ISNUMBER(L212)),L212&lt;=0),"Enter valid review date","Geometry review recorded")))))))))))</x:f>
      </x:c>
      <x:c r="O212" s="25" t="str">
        <x:f>IF(A212="","",IF(COUNTIFS('Dimension Review'!$A$8:$A$107,A212)=1,INDEX('Dimension Review'!$G$8:$G$107,MATCH(A212,'Dimension Review'!$A$8:$A$107,0)),""))</x:f>
      </x:c>
    </x:row>
    <x:row r="213" ht="28" customHeight="1">
      <x:c r="A213" s="23"/>
      <x:c r="B213" s="23"/>
      <x:c r="C213" s="27"/>
      <x:c r="D213" s="27"/>
      <x:c r="E213" s="27"/>
      <x:c r="F213" s="27"/>
      <x:c r="G213" s="28" t="str">
        <x:f>IF(A213="","",IF(IF(COUNTIFS('Dimension Review'!$A$8:$A$107,A213)&lt;&gt;1,FALSE,AND(INDEX('Dimension Review'!$I$8:$I$107,MATCH(A213,'Dimension Review'!$A$8:$A$107,0))="Linked",INDEX('Dimension Review'!$B$8:$B$107,MATCH(A213,'Dimension Review'!$A$8:$A$107,0))=B213,NOT(OR(LEN(C213&amp;"")=0,LEN(D213&amp;"")=0,LEN(E213&amp;"")=0,LEN(F213&amp;"")=0)),NOT(OR(NOT(ISNUMBER(C213)),NOT(ISNUMBER(D213)),NOT(ISNUMBER(E213)),NOT(ISNUMBER(F213)),C213&lt;0,D213&lt;0,E213&lt;0,F213&lt;0)))),INDEX('Dimension Review'!$C$8:$C$107,MATCH(A213,'Dimension Review'!$A$8:$A$107,0))-INDEX('Dimension Review'!$E$8:$E$107,MATCH(A213,'Dimension Review'!$A$8:$A$107,0))-C213-D213,""))</x:f>
      </x:c>
      <x:c r="H213" s="28" t="str">
        <x:f>IF(A213="","",IF(IF(COUNTIFS('Dimension Review'!$A$8:$A$107,A213)&lt;&gt;1,FALSE,AND(INDEX('Dimension Review'!$I$8:$I$107,MATCH(A213,'Dimension Review'!$A$8:$A$107,0))="Linked",INDEX('Dimension Review'!$B$8:$B$107,MATCH(A213,'Dimension Review'!$A$8:$A$107,0))=B213,NOT(OR(LEN(C213&amp;"")=0,LEN(D213&amp;"")=0,LEN(E213&amp;"")=0,LEN(F213&amp;"")=0)),NOT(OR(NOT(ISNUMBER(C213)),NOT(ISNUMBER(D213)),NOT(ISNUMBER(E213)),NOT(ISNUMBER(F213)),C213&lt;0,D213&lt;0,E213&lt;0,F213&lt;0)))),INDEX('Dimension Review'!$D$8:$D$107,MATCH(A213,'Dimension Review'!$A$8:$A$107,0))-INDEX('Dimension Review'!$F$8:$F$107,MATCH(A213,'Dimension Review'!$A$8:$A$107,0))-E213-F213,""))</x:f>
      </x:c>
      <x:c r="I213" s="23"/>
      <x:c r="J213" s="22"/>
      <x:c r="K213" s="23"/>
      <x:c r="L213" s="26"/>
      <x:c r="M213" s="23"/>
      <x:c r="N213" s="25" t="str">
        <x:f>IF(LEN(A213&amp;"")=0,IF(COUNTA(A213,B213,C213,D213,E213,F213,I213,J213,K213,L213,M213)=0,"","Enter Opening ID"),IF(COUNTIFS('Dimension Review'!$A$118:$A$217,A213)&lt;&gt;1,"Duplicate allowance record",IF(COUNTIFS('Dimension Review'!$A$8:$A$107,A213)&lt;&gt;1,"Missing or duplicate dimensions",IF(INDEX('Dimension Review'!$I$8:$I$107,MATCH(A213,'Dimension Review'!$A$8:$A$107,0))&lt;&gt;"Linked","Dimensions incomplete or stale",IF(INDEX('Dimension Review'!$B$8:$B$107,MATCH(A213,'Dimension Review'!$A$8:$A$107,0))&lt;&gt;B213,"Revision mismatch",IF(OR(LEN(C213&amp;"")=0,LEN(D213&amp;"")=0,LEN(E213&amp;"")=0,LEN(F213&amp;"")=0),"Enter all four allowances",IF(OR(NOT(ISNUMBER(C213)),NOT(ISNUMBER(D213)),NOT(ISNUMBER(E213)),NOT(ISNUMBER(F213)),C213&lt;0,D213&lt;0,E213&lt;0,F213&lt;0),"Allowances must be nonnegative numbers",IF(OR(G213&lt;0,H213&lt;0),"Opening smaller than frame plus allowances",IF(OR(LEN(I213&amp;"")=0,LEN(J213&amp;"")=0,LEN(K213&amp;"")=0,LEN(L213&amp;"")=0,LEN(M213&amp;"")=0),"Record detail and technical review",IF(J213&lt;&gt;"Reviewed","Hold for technical review",IF(OR(NOT(ISNUMBER(L213)),L213&lt;=0),"Enter valid review date","Geometry review recorded")))))))))))</x:f>
      </x:c>
      <x:c r="O213" s="25" t="str">
        <x:f>IF(A213="","",IF(COUNTIFS('Dimension Review'!$A$8:$A$107,A213)=1,INDEX('Dimension Review'!$G$8:$G$107,MATCH(A213,'Dimension Review'!$A$8:$A$107,0)),""))</x:f>
      </x:c>
    </x:row>
    <x:row r="214" ht="28" customHeight="1">
      <x:c r="A214" s="23"/>
      <x:c r="B214" s="23"/>
      <x:c r="C214" s="27"/>
      <x:c r="D214" s="27"/>
      <x:c r="E214" s="27"/>
      <x:c r="F214" s="27"/>
      <x:c r="G214" s="28" t="str">
        <x:f>IF(A214="","",IF(IF(COUNTIFS('Dimension Review'!$A$8:$A$107,A214)&lt;&gt;1,FALSE,AND(INDEX('Dimension Review'!$I$8:$I$107,MATCH(A214,'Dimension Review'!$A$8:$A$107,0))="Linked",INDEX('Dimension Review'!$B$8:$B$107,MATCH(A214,'Dimension Review'!$A$8:$A$107,0))=B214,NOT(OR(LEN(C214&amp;"")=0,LEN(D214&amp;"")=0,LEN(E214&amp;"")=0,LEN(F214&amp;"")=0)),NOT(OR(NOT(ISNUMBER(C214)),NOT(ISNUMBER(D214)),NOT(ISNUMBER(E214)),NOT(ISNUMBER(F214)),C214&lt;0,D214&lt;0,E214&lt;0,F214&lt;0)))),INDEX('Dimension Review'!$C$8:$C$107,MATCH(A214,'Dimension Review'!$A$8:$A$107,0))-INDEX('Dimension Review'!$E$8:$E$107,MATCH(A214,'Dimension Review'!$A$8:$A$107,0))-C214-D214,""))</x:f>
      </x:c>
      <x:c r="H214" s="28" t="str">
        <x:f>IF(A214="","",IF(IF(COUNTIFS('Dimension Review'!$A$8:$A$107,A214)&lt;&gt;1,FALSE,AND(INDEX('Dimension Review'!$I$8:$I$107,MATCH(A214,'Dimension Review'!$A$8:$A$107,0))="Linked",INDEX('Dimension Review'!$B$8:$B$107,MATCH(A214,'Dimension Review'!$A$8:$A$107,0))=B214,NOT(OR(LEN(C214&amp;"")=0,LEN(D214&amp;"")=0,LEN(E214&amp;"")=0,LEN(F214&amp;"")=0)),NOT(OR(NOT(ISNUMBER(C214)),NOT(ISNUMBER(D214)),NOT(ISNUMBER(E214)),NOT(ISNUMBER(F214)),C214&lt;0,D214&lt;0,E214&lt;0,F214&lt;0)))),INDEX('Dimension Review'!$D$8:$D$107,MATCH(A214,'Dimension Review'!$A$8:$A$107,0))-INDEX('Dimension Review'!$F$8:$F$107,MATCH(A214,'Dimension Review'!$A$8:$A$107,0))-E214-F214,""))</x:f>
      </x:c>
      <x:c r="I214" s="23"/>
      <x:c r="J214" s="22"/>
      <x:c r="K214" s="23"/>
      <x:c r="L214" s="26"/>
      <x:c r="M214" s="23"/>
      <x:c r="N214" s="25" t="str">
        <x:f>IF(LEN(A214&amp;"")=0,IF(COUNTA(A214,B214,C214,D214,E214,F214,I214,J214,K214,L214,M214)=0,"","Enter Opening ID"),IF(COUNTIFS('Dimension Review'!$A$118:$A$217,A214)&lt;&gt;1,"Duplicate allowance record",IF(COUNTIFS('Dimension Review'!$A$8:$A$107,A214)&lt;&gt;1,"Missing or duplicate dimensions",IF(INDEX('Dimension Review'!$I$8:$I$107,MATCH(A214,'Dimension Review'!$A$8:$A$107,0))&lt;&gt;"Linked","Dimensions incomplete or stale",IF(INDEX('Dimension Review'!$B$8:$B$107,MATCH(A214,'Dimension Review'!$A$8:$A$107,0))&lt;&gt;B214,"Revision mismatch",IF(OR(LEN(C214&amp;"")=0,LEN(D214&amp;"")=0,LEN(E214&amp;"")=0,LEN(F214&amp;"")=0),"Enter all four allowances",IF(OR(NOT(ISNUMBER(C214)),NOT(ISNUMBER(D214)),NOT(ISNUMBER(E214)),NOT(ISNUMBER(F214)),C214&lt;0,D214&lt;0,E214&lt;0,F214&lt;0),"Allowances must be nonnegative numbers",IF(OR(G214&lt;0,H214&lt;0),"Opening smaller than frame plus allowances",IF(OR(LEN(I214&amp;"")=0,LEN(J214&amp;"")=0,LEN(K214&amp;"")=0,LEN(L214&amp;"")=0,LEN(M214&amp;"")=0),"Record detail and technical review",IF(J214&lt;&gt;"Reviewed","Hold for technical review",IF(OR(NOT(ISNUMBER(L214)),L214&lt;=0),"Enter valid review date","Geometry review recorded")))))))))))</x:f>
      </x:c>
      <x:c r="O214" s="25" t="str">
        <x:f>IF(A214="","",IF(COUNTIFS('Dimension Review'!$A$8:$A$107,A214)=1,INDEX('Dimension Review'!$G$8:$G$107,MATCH(A214,'Dimension Review'!$A$8:$A$107,0)),""))</x:f>
      </x:c>
    </x:row>
    <x:row r="215" ht="28" customHeight="1">
      <x:c r="A215" s="23"/>
      <x:c r="B215" s="23"/>
      <x:c r="C215" s="27"/>
      <x:c r="D215" s="27"/>
      <x:c r="E215" s="27"/>
      <x:c r="F215" s="27"/>
      <x:c r="G215" s="28" t="str">
        <x:f>IF(A215="","",IF(IF(COUNTIFS('Dimension Review'!$A$8:$A$107,A215)&lt;&gt;1,FALSE,AND(INDEX('Dimension Review'!$I$8:$I$107,MATCH(A215,'Dimension Review'!$A$8:$A$107,0))="Linked",INDEX('Dimension Review'!$B$8:$B$107,MATCH(A215,'Dimension Review'!$A$8:$A$107,0))=B215,NOT(OR(LEN(C215&amp;"")=0,LEN(D215&amp;"")=0,LEN(E215&amp;"")=0,LEN(F215&amp;"")=0)),NOT(OR(NOT(ISNUMBER(C215)),NOT(ISNUMBER(D215)),NOT(ISNUMBER(E215)),NOT(ISNUMBER(F215)),C215&lt;0,D215&lt;0,E215&lt;0,F215&lt;0)))),INDEX('Dimension Review'!$C$8:$C$107,MATCH(A215,'Dimension Review'!$A$8:$A$107,0))-INDEX('Dimension Review'!$E$8:$E$107,MATCH(A215,'Dimension Review'!$A$8:$A$107,0))-C215-D215,""))</x:f>
      </x:c>
      <x:c r="H215" s="28" t="str">
        <x:f>IF(A215="","",IF(IF(COUNTIFS('Dimension Review'!$A$8:$A$107,A215)&lt;&gt;1,FALSE,AND(INDEX('Dimension Review'!$I$8:$I$107,MATCH(A215,'Dimension Review'!$A$8:$A$107,0))="Linked",INDEX('Dimension Review'!$B$8:$B$107,MATCH(A215,'Dimension Review'!$A$8:$A$107,0))=B215,NOT(OR(LEN(C215&amp;"")=0,LEN(D215&amp;"")=0,LEN(E215&amp;"")=0,LEN(F215&amp;"")=0)),NOT(OR(NOT(ISNUMBER(C215)),NOT(ISNUMBER(D215)),NOT(ISNUMBER(E215)),NOT(ISNUMBER(F215)),C215&lt;0,D215&lt;0,E215&lt;0,F215&lt;0)))),INDEX('Dimension Review'!$D$8:$D$107,MATCH(A215,'Dimension Review'!$A$8:$A$107,0))-INDEX('Dimension Review'!$F$8:$F$107,MATCH(A215,'Dimension Review'!$A$8:$A$107,0))-E215-F215,""))</x:f>
      </x:c>
      <x:c r="I215" s="23"/>
      <x:c r="J215" s="22"/>
      <x:c r="K215" s="23"/>
      <x:c r="L215" s="26"/>
      <x:c r="M215" s="23"/>
      <x:c r="N215" s="25" t="str">
        <x:f>IF(LEN(A215&amp;"")=0,IF(COUNTA(A215,B215,C215,D215,E215,F215,I215,J215,K215,L215,M215)=0,"","Enter Opening ID"),IF(COUNTIFS('Dimension Review'!$A$118:$A$217,A215)&lt;&gt;1,"Duplicate allowance record",IF(COUNTIFS('Dimension Review'!$A$8:$A$107,A215)&lt;&gt;1,"Missing or duplicate dimensions",IF(INDEX('Dimension Review'!$I$8:$I$107,MATCH(A215,'Dimension Review'!$A$8:$A$107,0))&lt;&gt;"Linked","Dimensions incomplete or stale",IF(INDEX('Dimension Review'!$B$8:$B$107,MATCH(A215,'Dimension Review'!$A$8:$A$107,0))&lt;&gt;B215,"Revision mismatch",IF(OR(LEN(C215&amp;"")=0,LEN(D215&amp;"")=0,LEN(E215&amp;"")=0,LEN(F215&amp;"")=0),"Enter all four allowances",IF(OR(NOT(ISNUMBER(C215)),NOT(ISNUMBER(D215)),NOT(ISNUMBER(E215)),NOT(ISNUMBER(F215)),C215&lt;0,D215&lt;0,E215&lt;0,F215&lt;0),"Allowances must be nonnegative numbers",IF(OR(G215&lt;0,H215&lt;0),"Opening smaller than frame plus allowances",IF(OR(LEN(I215&amp;"")=0,LEN(J215&amp;"")=0,LEN(K215&amp;"")=0,LEN(L215&amp;"")=0,LEN(M215&amp;"")=0),"Record detail and technical review",IF(J215&lt;&gt;"Reviewed","Hold for technical review",IF(OR(NOT(ISNUMBER(L215)),L215&lt;=0),"Enter valid review date","Geometry review recorded")))))))))))</x:f>
      </x:c>
      <x:c r="O215" s="25" t="str">
        <x:f>IF(A215="","",IF(COUNTIFS('Dimension Review'!$A$8:$A$107,A215)=1,INDEX('Dimension Review'!$G$8:$G$107,MATCH(A215,'Dimension Review'!$A$8:$A$107,0)),""))</x:f>
      </x:c>
    </x:row>
    <x:row r="216" ht="28" customHeight="1">
      <x:c r="A216" s="23"/>
      <x:c r="B216" s="23"/>
      <x:c r="C216" s="27"/>
      <x:c r="D216" s="27"/>
      <x:c r="E216" s="27"/>
      <x:c r="F216" s="27"/>
      <x:c r="G216" s="28" t="str">
        <x:f>IF(A216="","",IF(IF(COUNTIFS('Dimension Review'!$A$8:$A$107,A216)&lt;&gt;1,FALSE,AND(INDEX('Dimension Review'!$I$8:$I$107,MATCH(A216,'Dimension Review'!$A$8:$A$107,0))="Linked",INDEX('Dimension Review'!$B$8:$B$107,MATCH(A216,'Dimension Review'!$A$8:$A$107,0))=B216,NOT(OR(LEN(C216&amp;"")=0,LEN(D216&amp;"")=0,LEN(E216&amp;"")=0,LEN(F216&amp;"")=0)),NOT(OR(NOT(ISNUMBER(C216)),NOT(ISNUMBER(D216)),NOT(ISNUMBER(E216)),NOT(ISNUMBER(F216)),C216&lt;0,D216&lt;0,E216&lt;0,F216&lt;0)))),INDEX('Dimension Review'!$C$8:$C$107,MATCH(A216,'Dimension Review'!$A$8:$A$107,0))-INDEX('Dimension Review'!$E$8:$E$107,MATCH(A216,'Dimension Review'!$A$8:$A$107,0))-C216-D216,""))</x:f>
      </x:c>
      <x:c r="H216" s="28" t="str">
        <x:f>IF(A216="","",IF(IF(COUNTIFS('Dimension Review'!$A$8:$A$107,A216)&lt;&gt;1,FALSE,AND(INDEX('Dimension Review'!$I$8:$I$107,MATCH(A216,'Dimension Review'!$A$8:$A$107,0))="Linked",INDEX('Dimension Review'!$B$8:$B$107,MATCH(A216,'Dimension Review'!$A$8:$A$107,0))=B216,NOT(OR(LEN(C216&amp;"")=0,LEN(D216&amp;"")=0,LEN(E216&amp;"")=0,LEN(F216&amp;"")=0)),NOT(OR(NOT(ISNUMBER(C216)),NOT(ISNUMBER(D216)),NOT(ISNUMBER(E216)),NOT(ISNUMBER(F216)),C216&lt;0,D216&lt;0,E216&lt;0,F216&lt;0)))),INDEX('Dimension Review'!$D$8:$D$107,MATCH(A216,'Dimension Review'!$A$8:$A$107,0))-INDEX('Dimension Review'!$F$8:$F$107,MATCH(A216,'Dimension Review'!$A$8:$A$107,0))-E216-F216,""))</x:f>
      </x:c>
      <x:c r="I216" s="23"/>
      <x:c r="J216" s="22"/>
      <x:c r="K216" s="23"/>
      <x:c r="L216" s="26"/>
      <x:c r="M216" s="23"/>
      <x:c r="N216" s="25" t="str">
        <x:f>IF(LEN(A216&amp;"")=0,IF(COUNTA(A216,B216,C216,D216,E216,F216,I216,J216,K216,L216,M216)=0,"","Enter Opening ID"),IF(COUNTIFS('Dimension Review'!$A$118:$A$217,A216)&lt;&gt;1,"Duplicate allowance record",IF(COUNTIFS('Dimension Review'!$A$8:$A$107,A216)&lt;&gt;1,"Missing or duplicate dimensions",IF(INDEX('Dimension Review'!$I$8:$I$107,MATCH(A216,'Dimension Review'!$A$8:$A$107,0))&lt;&gt;"Linked","Dimensions incomplete or stale",IF(INDEX('Dimension Review'!$B$8:$B$107,MATCH(A216,'Dimension Review'!$A$8:$A$107,0))&lt;&gt;B216,"Revision mismatch",IF(OR(LEN(C216&amp;"")=0,LEN(D216&amp;"")=0,LEN(E216&amp;"")=0,LEN(F216&amp;"")=0),"Enter all four allowances",IF(OR(NOT(ISNUMBER(C216)),NOT(ISNUMBER(D216)),NOT(ISNUMBER(E216)),NOT(ISNUMBER(F216)),C216&lt;0,D216&lt;0,E216&lt;0,F216&lt;0),"Allowances must be nonnegative numbers",IF(OR(G216&lt;0,H216&lt;0),"Opening smaller than frame plus allowances",IF(OR(LEN(I216&amp;"")=0,LEN(J216&amp;"")=0,LEN(K216&amp;"")=0,LEN(L216&amp;"")=0,LEN(M216&amp;"")=0),"Record detail and technical review",IF(J216&lt;&gt;"Reviewed","Hold for technical review",IF(OR(NOT(ISNUMBER(L216)),L216&lt;=0),"Enter valid review date","Geometry review recorded")))))))))))</x:f>
      </x:c>
      <x:c r="O216" s="25" t="str">
        <x:f>IF(A216="","",IF(COUNTIFS('Dimension Review'!$A$8:$A$107,A216)=1,INDEX('Dimension Review'!$G$8:$G$107,MATCH(A216,'Dimension Review'!$A$8:$A$107,0)),""))</x:f>
      </x:c>
    </x:row>
    <x:row r="217" ht="28" customHeight="1">
      <x:c r="A217" s="23"/>
      <x:c r="B217" s="23"/>
      <x:c r="C217" s="27"/>
      <x:c r="D217" s="27"/>
      <x:c r="E217" s="27"/>
      <x:c r="F217" s="27"/>
      <x:c r="G217" s="28" t="str">
        <x:f>IF(A217="","",IF(IF(COUNTIFS('Dimension Review'!$A$8:$A$107,A217)&lt;&gt;1,FALSE,AND(INDEX('Dimension Review'!$I$8:$I$107,MATCH(A217,'Dimension Review'!$A$8:$A$107,0))="Linked",INDEX('Dimension Review'!$B$8:$B$107,MATCH(A217,'Dimension Review'!$A$8:$A$107,0))=B217,NOT(OR(LEN(C217&amp;"")=0,LEN(D217&amp;"")=0,LEN(E217&amp;"")=0,LEN(F217&amp;"")=0)),NOT(OR(NOT(ISNUMBER(C217)),NOT(ISNUMBER(D217)),NOT(ISNUMBER(E217)),NOT(ISNUMBER(F217)),C217&lt;0,D217&lt;0,E217&lt;0,F217&lt;0)))),INDEX('Dimension Review'!$C$8:$C$107,MATCH(A217,'Dimension Review'!$A$8:$A$107,0))-INDEX('Dimension Review'!$E$8:$E$107,MATCH(A217,'Dimension Review'!$A$8:$A$107,0))-C217-D217,""))</x:f>
      </x:c>
      <x:c r="H217" s="28" t="str">
        <x:f>IF(A217="","",IF(IF(COUNTIFS('Dimension Review'!$A$8:$A$107,A217)&lt;&gt;1,FALSE,AND(INDEX('Dimension Review'!$I$8:$I$107,MATCH(A217,'Dimension Review'!$A$8:$A$107,0))="Linked",INDEX('Dimension Review'!$B$8:$B$107,MATCH(A217,'Dimension Review'!$A$8:$A$107,0))=B217,NOT(OR(LEN(C217&amp;"")=0,LEN(D217&amp;"")=0,LEN(E217&amp;"")=0,LEN(F217&amp;"")=0)),NOT(OR(NOT(ISNUMBER(C217)),NOT(ISNUMBER(D217)),NOT(ISNUMBER(E217)),NOT(ISNUMBER(F217)),C217&lt;0,D217&lt;0,E217&lt;0,F217&lt;0)))),INDEX('Dimension Review'!$D$8:$D$107,MATCH(A217,'Dimension Review'!$A$8:$A$107,0))-INDEX('Dimension Review'!$F$8:$F$107,MATCH(A217,'Dimension Review'!$A$8:$A$107,0))-E217-F217,""))</x:f>
      </x:c>
      <x:c r="I217" s="23"/>
      <x:c r="J217" s="22"/>
      <x:c r="K217" s="23"/>
      <x:c r="L217" s="26"/>
      <x:c r="M217" s="23"/>
      <x:c r="N217" s="25" t="str">
        <x:f>IF(LEN(A217&amp;"")=0,IF(COUNTA(A217,B217,C217,D217,E217,F217,I217,J217,K217,L217,M217)=0,"","Enter Opening ID"),IF(COUNTIFS('Dimension Review'!$A$118:$A$217,A217)&lt;&gt;1,"Duplicate allowance record",IF(COUNTIFS('Dimension Review'!$A$8:$A$107,A217)&lt;&gt;1,"Missing or duplicate dimensions",IF(INDEX('Dimension Review'!$I$8:$I$107,MATCH(A217,'Dimension Review'!$A$8:$A$107,0))&lt;&gt;"Linked","Dimensions incomplete or stale",IF(INDEX('Dimension Review'!$B$8:$B$107,MATCH(A217,'Dimension Review'!$A$8:$A$107,0))&lt;&gt;B217,"Revision mismatch",IF(OR(LEN(C217&amp;"")=0,LEN(D217&amp;"")=0,LEN(E217&amp;"")=0,LEN(F217&amp;"")=0),"Enter all four allowances",IF(OR(NOT(ISNUMBER(C217)),NOT(ISNUMBER(D217)),NOT(ISNUMBER(E217)),NOT(ISNUMBER(F217)),C217&lt;0,D217&lt;0,E217&lt;0,F217&lt;0),"Allowances must be nonnegative numbers",IF(OR(G217&lt;0,H217&lt;0),"Opening smaller than frame plus allowances",IF(OR(LEN(I217&amp;"")=0,LEN(J217&amp;"")=0,LEN(K217&amp;"")=0,LEN(L217&amp;"")=0,LEN(M217&amp;"")=0),"Record detail and technical review",IF(J217&lt;&gt;"Reviewed","Hold for technical review",IF(OR(NOT(ISNUMBER(L217)),L217&lt;=0),"Enter valid review date","Geometry review recorded")))))))))))</x:f>
      </x:c>
      <x:c r="O217" s="25" t="str">
        <x:f>IF(A217="","",IF(COUNTIFS('Dimension Review'!$A$8:$A$107,A217)=1,INDEX('Dimension Review'!$G$8:$G$107,MATCH(A217,'Dimension Review'!$A$8:$A$107,0)),""))</x:f>
      </x:c>
    </x:row>
  </x:sheetData>
  <x:conditionalFormatting sqref="I8:I107">
    <x:cfRule type="expression" dxfId="4" priority="1">
      <x:formula>AND(I8&lt;&gt;"",I8&lt;&gt;"Recorded",I8&lt;&gt;"Linked",I8&lt;&gt;"Review recorded",I8&lt;&gt;"Geometry review recorded",I8&lt;&gt;"Comparable scope recorded",I8&lt;&gt;"Comparable amounts shown",I8&lt;&gt;"Disposition recorded",I8&lt;&gt;"Receipt closure recorded",NOT(ISNUMBER(I8)))</x:formula>
    </x:cfRule>
  </x:conditionalFormatting>
  <x:conditionalFormatting sqref="N118:N217">
    <x:cfRule type="expression" dxfId="5" priority="2">
      <x:formula>AND(N118&lt;&gt;"",N118&lt;&gt;"Recorded",N118&lt;&gt;"Linked",N118&lt;&gt;"Review recorded",N118&lt;&gt;"Geometry review recorded",N118&lt;&gt;"Comparable scope recorded",N118&lt;&gt;"Comparable amounts shown",N118&lt;&gt;"Disposition recorded",N118&lt;&gt;"Receipt closure recorded",NOT(ISNUMBER(N118)))</x:formula>
    </x:cfRule>
  </x:conditionalFormatting>
  <x:dataValidations count="2">
    <x:dataValidation type="list" sqref="G8:G107">
      <x:formula1>"mm,in"</x:formula1>
    </x:dataValidation>
    <x:dataValidation type="list" sqref="J118:J217">
      <x:formula1>"Reviewed,Hold"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276b639f8ed49f1"/>
    <x:tablePart xmlns:r="http://schemas.openxmlformats.org/officeDocument/2006/relationships" r:id="R7a28c2ccd0494c74"/>
  </x:tableParts>
</x:worksheet>
</file>

<file path=xl/worksheets/sheet4.xml><?xml version="1.0" encoding="utf-8"?>
<x:worksheet xmlns:x="http://schemas.openxmlformats.org/spreadsheetml/2006/main">
  <x:sheetPr>
    <x:tabColor rgb="FF7B8C8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6.670000076293945" hidden="0" customWidth="1"/>
    <x:col min="3" max="3" width="26.670000076293945" hidden="0" customWidth="1"/>
    <x:col min="4" max="4" width="20" hidden="0" customWidth="1"/>
    <x:col min="5" max="5" width="16.110000610351562" hidden="0" customWidth="1"/>
    <x:col min="6" max="6" width="25" hidden="0" customWidth="1"/>
    <x:col min="7" max="7" width="25" hidden="0" customWidth="1"/>
    <x:col min="8" max="8" width="25" hidden="0" customWidth="1"/>
    <x:col min="9" max="9" width="31.110000610351562" hidden="0" customWidth="1"/>
    <x:col min="10" max="10" width="32.220001220703125" hidden="0" customWidth="1"/>
    <x:col min="11" max="11" width="18.889999389648438" hidden="0" customWidth="1"/>
    <x:col min="12" max="12" width="13.890000343322754" hidden="0" customWidth="1"/>
    <x:col min="13" max="13" width="28.8899993896484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9" customHeight="1">
      <x:c r="A2" s="2" t="str">
        <x:v>Quote Comparison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A3" s="4" t="str">
        <x:v>Compare matching opening quantities and revisions in one currency, delivery basis and written scope. Enter zero explicitly when an allowance is confirmed at no added cost.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4" customHeight="1">
      <x:c r="A4" s="4" t="str">
        <x:v>Offer inputs row 7; scope review and comparable amount row 117; offer pair comparison row 227. Amounts are user-entered quotation data, not market prices.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5" t="str">
        <x:v>Quotation inputs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47" customHeight="1">
      <x:c r="A7" s="17" t="str">
        <x:v>Offer ID</x:v>
      </x:c>
      <x:c r="B7" s="18" t="str">
        <x:v>Opening ID</x:v>
      </x:c>
      <x:c r="C7" s="18" t="str">
        <x:v>Drawing revision</x:v>
      </x:c>
      <x:c r="D7" s="18" t="str">
        <x:v>Supplier</x:v>
      </x:c>
      <x:c r="E7" s="18" t="str">
        <x:v>Currency ISO code</x:v>
      </x:c>
      <x:c r="F7" s="18" t="str">
        <x:v>Delivery basis / named place</x:v>
      </x:c>
      <x:c r="G7" s="18" t="str">
        <x:v>Comparable scope reference</x:v>
      </x:c>
      <x:c r="H7" s="18" t="str">
        <x:v>Base quoted amount</x:v>
      </x:c>
      <x:c r="I7" s="18" t="str">
        <x:v>Missing-scope additions</x:v>
      </x:c>
      <x:c r="J7" s="18" t="str">
        <x:v>Signed adjustment</x:v>
      </x:c>
      <x:c r="K7" s="18" t="str">
        <x:v>Price verified by</x:v>
      </x:c>
      <x:c r="L7" s="18" t="str">
        <x:v>Price verification date</x:v>
      </x:c>
      <x:c r="M7" s="19" t="str">
        <x:v>Offer state</x:v>
      </x:c>
    </x:row>
    <x:row r="8" ht="28" customHeight="1">
      <x:c r="A8" s="23"/>
      <x:c r="B8" s="23"/>
      <x:c r="C8" s="23"/>
      <x:c r="D8" s="23"/>
      <x:c r="E8" s="23"/>
      <x:c r="F8" s="23"/>
      <x:c r="G8" s="23"/>
      <x:c r="H8" s="27"/>
      <x:c r="I8" s="27"/>
      <x:c r="J8" s="27"/>
      <x:c r="K8" s="23"/>
      <x:c r="L8" s="26"/>
      <x:c r="M8" s="25" t="str">
        <x:f>IF(LEN(A8&amp;"")=0,IF(COUNTA(A8,B8,C8,D8,E8,F8,G8,H8,I8,J8,K8,L8)=0,"","Enter Offer ID"),IF(COUNTIFS('Quote Comparison'!$A$8:$A$107,A8)&lt;&gt;1,"Duplicate Offer ID",IF(OR(LEN(B8&amp;"")=0,LEN(C8&amp;"")=0,LEN(D8&amp;"")=0,LEN(E8&amp;"")=0,LEN(F8&amp;"")=0,LEN(G8&amp;"")=0,LEN(H8&amp;"")=0,LEN(I8&amp;"")=0,LEN(J8&amp;"")=0,LEN(K8&amp;"")=0,LEN(L8&amp;"")=0),"Complete prices and scope basis",IF(OR(NOT(ISNUMBER(H8)),NOT(ISNUMBER(I8)),NOT(ISNUMBER(J8)),H8&lt;0,I8&lt;0),"Enter valid amounts",IF(OR(NOT(ISNUMBER(L8)),L8&lt;=0),"Enter valid verification date",IF(COUNTIFS('Opening Schedule'!$A$8:$A$107,B8)&lt;&gt;1,"Missing or duplicate Opening ID",IF(INDEX('Opening Schedule'!$G$8:$G$107,MATCH(B8,'Opening Schedule'!$A$8:$A$107,0))&lt;&gt;C8,"Revision mismatch",IF(INDEX('Opening Schedule'!$K$8:$K$107,MATCH(B8,'Opening Schedule'!$A$8:$A$107,0))&lt;&gt;"Recorded","Opening record incomplete","Linked"))))))))</x:f>
      </x:c>
    </x:row>
    <x:row r="9" ht="28" customHeight="1">
      <x:c r="A9" s="23"/>
      <x:c r="B9" s="23"/>
      <x:c r="C9" s="23"/>
      <x:c r="D9" s="23"/>
      <x:c r="E9" s="23"/>
      <x:c r="F9" s="23"/>
      <x:c r="G9" s="23"/>
      <x:c r="H9" s="27"/>
      <x:c r="I9" s="27"/>
      <x:c r="J9" s="27"/>
      <x:c r="K9" s="23"/>
      <x:c r="L9" s="26"/>
      <x:c r="M9" s="25" t="str">
        <x:f>IF(LEN(A9&amp;"")=0,IF(COUNTA(A9,B9,C9,D9,E9,F9,G9,H9,I9,J9,K9,L9)=0,"","Enter Offer ID"),IF(COUNTIFS('Quote Comparison'!$A$8:$A$107,A9)&lt;&gt;1,"Duplicate Offer ID",IF(OR(LEN(B9&amp;"")=0,LEN(C9&amp;"")=0,LEN(D9&amp;"")=0,LEN(E9&amp;"")=0,LEN(F9&amp;"")=0,LEN(G9&amp;"")=0,LEN(H9&amp;"")=0,LEN(I9&amp;"")=0,LEN(J9&amp;"")=0,LEN(K9&amp;"")=0,LEN(L9&amp;"")=0),"Complete prices and scope basis",IF(OR(NOT(ISNUMBER(H9)),NOT(ISNUMBER(I9)),NOT(ISNUMBER(J9)),H9&lt;0,I9&lt;0),"Enter valid amounts",IF(OR(NOT(ISNUMBER(L9)),L9&lt;=0),"Enter valid verification date",IF(COUNTIFS('Opening Schedule'!$A$8:$A$107,B9)&lt;&gt;1,"Missing or duplicate Opening ID",IF(INDEX('Opening Schedule'!$G$8:$G$107,MATCH(B9,'Opening Schedule'!$A$8:$A$107,0))&lt;&gt;C9,"Revision mismatch",IF(INDEX('Opening Schedule'!$K$8:$K$107,MATCH(B9,'Opening Schedule'!$A$8:$A$107,0))&lt;&gt;"Recorded","Opening record incomplete","Linked"))))))))</x:f>
      </x:c>
    </x:row>
    <x:row r="10" ht="28" customHeight="1">
      <x:c r="A10" s="23"/>
      <x:c r="B10" s="23"/>
      <x:c r="C10" s="23"/>
      <x:c r="D10" s="23"/>
      <x:c r="E10" s="23"/>
      <x:c r="F10" s="23"/>
      <x:c r="G10" s="23"/>
      <x:c r="H10" s="27"/>
      <x:c r="I10" s="27"/>
      <x:c r="J10" s="27"/>
      <x:c r="K10" s="23"/>
      <x:c r="L10" s="26"/>
      <x:c r="M10" s="25" t="str">
        <x:f>IF(LEN(A10&amp;"")=0,IF(COUNTA(A10,B10,C10,D10,E10,F10,G10,H10,I10,J10,K10,L10)=0,"","Enter Offer ID"),IF(COUNTIFS('Quote Comparison'!$A$8:$A$107,A10)&lt;&gt;1,"Duplicate Offer ID",IF(OR(LEN(B10&amp;"")=0,LEN(C10&amp;"")=0,LEN(D10&amp;"")=0,LEN(E10&amp;"")=0,LEN(F10&amp;"")=0,LEN(G10&amp;"")=0,LEN(H10&amp;"")=0,LEN(I10&amp;"")=0,LEN(J10&amp;"")=0,LEN(K10&amp;"")=0,LEN(L10&amp;"")=0),"Complete prices and scope basis",IF(OR(NOT(ISNUMBER(H10)),NOT(ISNUMBER(I10)),NOT(ISNUMBER(J10)),H10&lt;0,I10&lt;0),"Enter valid amounts",IF(OR(NOT(ISNUMBER(L10)),L10&lt;=0),"Enter valid verification date",IF(COUNTIFS('Opening Schedule'!$A$8:$A$107,B10)&lt;&gt;1,"Missing or duplicate Opening ID",IF(INDEX('Opening Schedule'!$G$8:$G$107,MATCH(B10,'Opening Schedule'!$A$8:$A$107,0))&lt;&gt;C10,"Revision mismatch",IF(INDEX('Opening Schedule'!$K$8:$K$107,MATCH(B10,'Opening Schedule'!$A$8:$A$107,0))&lt;&gt;"Recorded","Opening record incomplete","Linked"))))))))</x:f>
      </x:c>
    </x:row>
    <x:row r="11" ht="28" customHeight="1">
      <x:c r="A11" s="23"/>
      <x:c r="B11" s="23"/>
      <x:c r="C11" s="23"/>
      <x:c r="D11" s="23"/>
      <x:c r="E11" s="23"/>
      <x:c r="F11" s="23"/>
      <x:c r="G11" s="23"/>
      <x:c r="H11" s="27"/>
      <x:c r="I11" s="27"/>
      <x:c r="J11" s="27"/>
      <x:c r="K11" s="23"/>
      <x:c r="L11" s="26"/>
      <x:c r="M11" s="25" t="str">
        <x:f>IF(LEN(A11&amp;"")=0,IF(COUNTA(A11,B11,C11,D11,E11,F11,G11,H11,I11,J11,K11,L11)=0,"","Enter Offer ID"),IF(COUNTIFS('Quote Comparison'!$A$8:$A$107,A11)&lt;&gt;1,"Duplicate Offer ID",IF(OR(LEN(B11&amp;"")=0,LEN(C11&amp;"")=0,LEN(D11&amp;"")=0,LEN(E11&amp;"")=0,LEN(F11&amp;"")=0,LEN(G11&amp;"")=0,LEN(H11&amp;"")=0,LEN(I11&amp;"")=0,LEN(J11&amp;"")=0,LEN(K11&amp;"")=0,LEN(L11&amp;"")=0),"Complete prices and scope basis",IF(OR(NOT(ISNUMBER(H11)),NOT(ISNUMBER(I11)),NOT(ISNUMBER(J11)),H11&lt;0,I11&lt;0),"Enter valid amounts",IF(OR(NOT(ISNUMBER(L11)),L11&lt;=0),"Enter valid verification date",IF(COUNTIFS('Opening Schedule'!$A$8:$A$107,B11)&lt;&gt;1,"Missing or duplicate Opening ID",IF(INDEX('Opening Schedule'!$G$8:$G$107,MATCH(B11,'Opening Schedule'!$A$8:$A$107,0))&lt;&gt;C11,"Revision mismatch",IF(INDEX('Opening Schedule'!$K$8:$K$107,MATCH(B11,'Opening Schedule'!$A$8:$A$107,0))&lt;&gt;"Recorded","Opening record incomplete","Linked"))))))))</x:f>
      </x:c>
    </x:row>
    <x:row r="12" ht="28" customHeight="1">
      <x:c r="A12" s="23"/>
      <x:c r="B12" s="23"/>
      <x:c r="C12" s="23"/>
      <x:c r="D12" s="23"/>
      <x:c r="E12" s="23"/>
      <x:c r="F12" s="23"/>
      <x:c r="G12" s="23"/>
      <x:c r="H12" s="27"/>
      <x:c r="I12" s="27"/>
      <x:c r="J12" s="27"/>
      <x:c r="K12" s="23"/>
      <x:c r="L12" s="26"/>
      <x:c r="M12" s="25" t="str">
        <x:f>IF(LEN(A12&amp;"")=0,IF(COUNTA(A12,B12,C12,D12,E12,F12,G12,H12,I12,J12,K12,L12)=0,"","Enter Offer ID"),IF(COUNTIFS('Quote Comparison'!$A$8:$A$107,A12)&lt;&gt;1,"Duplicate Offer ID",IF(OR(LEN(B12&amp;"")=0,LEN(C12&amp;"")=0,LEN(D12&amp;"")=0,LEN(E12&amp;"")=0,LEN(F12&amp;"")=0,LEN(G12&amp;"")=0,LEN(H12&amp;"")=0,LEN(I12&amp;"")=0,LEN(J12&amp;"")=0,LEN(K12&amp;"")=0,LEN(L12&amp;"")=0),"Complete prices and scope basis",IF(OR(NOT(ISNUMBER(H12)),NOT(ISNUMBER(I12)),NOT(ISNUMBER(J12)),H12&lt;0,I12&lt;0),"Enter valid amounts",IF(OR(NOT(ISNUMBER(L12)),L12&lt;=0),"Enter valid verification date",IF(COUNTIFS('Opening Schedule'!$A$8:$A$107,B12)&lt;&gt;1,"Missing or duplicate Opening ID",IF(INDEX('Opening Schedule'!$G$8:$G$107,MATCH(B12,'Opening Schedule'!$A$8:$A$107,0))&lt;&gt;C12,"Revision mismatch",IF(INDEX('Opening Schedule'!$K$8:$K$107,MATCH(B12,'Opening Schedule'!$A$8:$A$107,0))&lt;&gt;"Recorded","Opening record incomplete","Linked"))))))))</x:f>
      </x:c>
    </x:row>
    <x:row r="13" ht="28" customHeight="1">
      <x:c r="A13" s="23"/>
      <x:c r="B13" s="23"/>
      <x:c r="C13" s="23"/>
      <x:c r="D13" s="23"/>
      <x:c r="E13" s="23"/>
      <x:c r="F13" s="23"/>
      <x:c r="G13" s="23"/>
      <x:c r="H13" s="27"/>
      <x:c r="I13" s="27"/>
      <x:c r="J13" s="27"/>
      <x:c r="K13" s="23"/>
      <x:c r="L13" s="26"/>
      <x:c r="M13" s="25" t="str">
        <x:f>IF(LEN(A13&amp;"")=0,IF(COUNTA(A13,B13,C13,D13,E13,F13,G13,H13,I13,J13,K13,L13)=0,"","Enter Offer ID"),IF(COUNTIFS('Quote Comparison'!$A$8:$A$107,A13)&lt;&gt;1,"Duplicate Offer ID",IF(OR(LEN(B13&amp;"")=0,LEN(C13&amp;"")=0,LEN(D13&amp;"")=0,LEN(E13&amp;"")=0,LEN(F13&amp;"")=0,LEN(G13&amp;"")=0,LEN(H13&amp;"")=0,LEN(I13&amp;"")=0,LEN(J13&amp;"")=0,LEN(K13&amp;"")=0,LEN(L13&amp;"")=0),"Complete prices and scope basis",IF(OR(NOT(ISNUMBER(H13)),NOT(ISNUMBER(I13)),NOT(ISNUMBER(J13)),H13&lt;0,I13&lt;0),"Enter valid amounts",IF(OR(NOT(ISNUMBER(L13)),L13&lt;=0),"Enter valid verification date",IF(COUNTIFS('Opening Schedule'!$A$8:$A$107,B13)&lt;&gt;1,"Missing or duplicate Opening ID",IF(INDEX('Opening Schedule'!$G$8:$G$107,MATCH(B13,'Opening Schedule'!$A$8:$A$107,0))&lt;&gt;C13,"Revision mismatch",IF(INDEX('Opening Schedule'!$K$8:$K$107,MATCH(B13,'Opening Schedule'!$A$8:$A$107,0))&lt;&gt;"Recorded","Opening record incomplete","Linked"))))))))</x:f>
      </x:c>
    </x:row>
    <x:row r="14" ht="28" customHeight="1">
      <x:c r="A14" s="23"/>
      <x:c r="B14" s="23"/>
      <x:c r="C14" s="23"/>
      <x:c r="D14" s="23"/>
      <x:c r="E14" s="23"/>
      <x:c r="F14" s="23"/>
      <x:c r="G14" s="23"/>
      <x:c r="H14" s="27"/>
      <x:c r="I14" s="27"/>
      <x:c r="J14" s="27"/>
      <x:c r="K14" s="23"/>
      <x:c r="L14" s="26"/>
      <x:c r="M14" s="25" t="str">
        <x:f>IF(LEN(A14&amp;"")=0,IF(COUNTA(A14,B14,C14,D14,E14,F14,G14,H14,I14,J14,K14,L14)=0,"","Enter Offer ID"),IF(COUNTIFS('Quote Comparison'!$A$8:$A$107,A14)&lt;&gt;1,"Duplicate Offer ID",IF(OR(LEN(B14&amp;"")=0,LEN(C14&amp;"")=0,LEN(D14&amp;"")=0,LEN(E14&amp;"")=0,LEN(F14&amp;"")=0,LEN(G14&amp;"")=0,LEN(H14&amp;"")=0,LEN(I14&amp;"")=0,LEN(J14&amp;"")=0,LEN(K14&amp;"")=0,LEN(L14&amp;"")=0),"Complete prices and scope basis",IF(OR(NOT(ISNUMBER(H14)),NOT(ISNUMBER(I14)),NOT(ISNUMBER(J14)),H14&lt;0,I14&lt;0),"Enter valid amounts",IF(OR(NOT(ISNUMBER(L14)),L14&lt;=0),"Enter valid verification date",IF(COUNTIFS('Opening Schedule'!$A$8:$A$107,B14)&lt;&gt;1,"Missing or duplicate Opening ID",IF(INDEX('Opening Schedule'!$G$8:$G$107,MATCH(B14,'Opening Schedule'!$A$8:$A$107,0))&lt;&gt;C14,"Revision mismatch",IF(INDEX('Opening Schedule'!$K$8:$K$107,MATCH(B14,'Opening Schedule'!$A$8:$A$107,0))&lt;&gt;"Recorded","Opening record incomplete","Linked"))))))))</x:f>
      </x:c>
    </x:row>
    <x:row r="15" ht="28" customHeight="1">
      <x:c r="A15" s="23"/>
      <x:c r="B15" s="23"/>
      <x:c r="C15" s="23"/>
      <x:c r="D15" s="23"/>
      <x:c r="E15" s="23"/>
      <x:c r="F15" s="23"/>
      <x:c r="G15" s="23"/>
      <x:c r="H15" s="27"/>
      <x:c r="I15" s="27"/>
      <x:c r="J15" s="27"/>
      <x:c r="K15" s="23"/>
      <x:c r="L15" s="26"/>
      <x:c r="M15" s="25" t="str">
        <x:f>IF(LEN(A15&amp;"")=0,IF(COUNTA(A15,B15,C15,D15,E15,F15,G15,H15,I15,J15,K15,L15)=0,"","Enter Offer ID"),IF(COUNTIFS('Quote Comparison'!$A$8:$A$107,A15)&lt;&gt;1,"Duplicate Offer ID",IF(OR(LEN(B15&amp;"")=0,LEN(C15&amp;"")=0,LEN(D15&amp;"")=0,LEN(E15&amp;"")=0,LEN(F15&amp;"")=0,LEN(G15&amp;"")=0,LEN(H15&amp;"")=0,LEN(I15&amp;"")=0,LEN(J15&amp;"")=0,LEN(K15&amp;"")=0,LEN(L15&amp;"")=0),"Complete prices and scope basis",IF(OR(NOT(ISNUMBER(H15)),NOT(ISNUMBER(I15)),NOT(ISNUMBER(J15)),H15&lt;0,I15&lt;0),"Enter valid amounts",IF(OR(NOT(ISNUMBER(L15)),L15&lt;=0),"Enter valid verification date",IF(COUNTIFS('Opening Schedule'!$A$8:$A$107,B15)&lt;&gt;1,"Missing or duplicate Opening ID",IF(INDEX('Opening Schedule'!$G$8:$G$107,MATCH(B15,'Opening Schedule'!$A$8:$A$107,0))&lt;&gt;C15,"Revision mismatch",IF(INDEX('Opening Schedule'!$K$8:$K$107,MATCH(B15,'Opening Schedule'!$A$8:$A$107,0))&lt;&gt;"Recorded","Opening record incomplete","Linked"))))))))</x:f>
      </x:c>
    </x:row>
    <x:row r="16" ht="28" customHeight="1">
      <x:c r="A16" s="23"/>
      <x:c r="B16" s="23"/>
      <x:c r="C16" s="23"/>
      <x:c r="D16" s="23"/>
      <x:c r="E16" s="23"/>
      <x:c r="F16" s="23"/>
      <x:c r="G16" s="23"/>
      <x:c r="H16" s="27"/>
      <x:c r="I16" s="27"/>
      <x:c r="J16" s="27"/>
      <x:c r="K16" s="23"/>
      <x:c r="L16" s="26"/>
      <x:c r="M16" s="25" t="str">
        <x:f>IF(LEN(A16&amp;"")=0,IF(COUNTA(A16,B16,C16,D16,E16,F16,G16,H16,I16,J16,K16,L16)=0,"","Enter Offer ID"),IF(COUNTIFS('Quote Comparison'!$A$8:$A$107,A16)&lt;&gt;1,"Duplicate Offer ID",IF(OR(LEN(B16&amp;"")=0,LEN(C16&amp;"")=0,LEN(D16&amp;"")=0,LEN(E16&amp;"")=0,LEN(F16&amp;"")=0,LEN(G16&amp;"")=0,LEN(H16&amp;"")=0,LEN(I16&amp;"")=0,LEN(J16&amp;"")=0,LEN(K16&amp;"")=0,LEN(L16&amp;"")=0),"Complete prices and scope basis",IF(OR(NOT(ISNUMBER(H16)),NOT(ISNUMBER(I16)),NOT(ISNUMBER(J16)),H16&lt;0,I16&lt;0),"Enter valid amounts",IF(OR(NOT(ISNUMBER(L16)),L16&lt;=0),"Enter valid verification date",IF(COUNTIFS('Opening Schedule'!$A$8:$A$107,B16)&lt;&gt;1,"Missing or duplicate Opening ID",IF(INDEX('Opening Schedule'!$G$8:$G$107,MATCH(B16,'Opening Schedule'!$A$8:$A$107,0))&lt;&gt;C16,"Revision mismatch",IF(INDEX('Opening Schedule'!$K$8:$K$107,MATCH(B16,'Opening Schedule'!$A$8:$A$107,0))&lt;&gt;"Recorded","Opening record incomplete","Linked"))))))))</x:f>
      </x:c>
    </x:row>
    <x:row r="17" ht="28" customHeight="1">
      <x:c r="A17" s="23"/>
      <x:c r="B17" s="23"/>
      <x:c r="C17" s="23"/>
      <x:c r="D17" s="23"/>
      <x:c r="E17" s="23"/>
      <x:c r="F17" s="23"/>
      <x:c r="G17" s="23"/>
      <x:c r="H17" s="27"/>
      <x:c r="I17" s="27"/>
      <x:c r="J17" s="27"/>
      <x:c r="K17" s="23"/>
      <x:c r="L17" s="26"/>
      <x:c r="M17" s="25" t="str">
        <x:f>IF(LEN(A17&amp;"")=0,IF(COUNTA(A17,B17,C17,D17,E17,F17,G17,H17,I17,J17,K17,L17)=0,"","Enter Offer ID"),IF(COUNTIFS('Quote Comparison'!$A$8:$A$107,A17)&lt;&gt;1,"Duplicate Offer ID",IF(OR(LEN(B17&amp;"")=0,LEN(C17&amp;"")=0,LEN(D17&amp;"")=0,LEN(E17&amp;"")=0,LEN(F17&amp;"")=0,LEN(G17&amp;"")=0,LEN(H17&amp;"")=0,LEN(I17&amp;"")=0,LEN(J17&amp;"")=0,LEN(K17&amp;"")=0,LEN(L17&amp;"")=0),"Complete prices and scope basis",IF(OR(NOT(ISNUMBER(H17)),NOT(ISNUMBER(I17)),NOT(ISNUMBER(J17)),H17&lt;0,I17&lt;0),"Enter valid amounts",IF(OR(NOT(ISNUMBER(L17)),L17&lt;=0),"Enter valid verification date",IF(COUNTIFS('Opening Schedule'!$A$8:$A$107,B17)&lt;&gt;1,"Missing or duplicate Opening ID",IF(INDEX('Opening Schedule'!$G$8:$G$107,MATCH(B17,'Opening Schedule'!$A$8:$A$107,0))&lt;&gt;C17,"Revision mismatch",IF(INDEX('Opening Schedule'!$K$8:$K$107,MATCH(B17,'Opening Schedule'!$A$8:$A$107,0))&lt;&gt;"Recorded","Opening record incomplete","Linked"))))))))</x:f>
      </x:c>
    </x:row>
    <x:row r="18" ht="28" customHeight="1">
      <x:c r="A18" s="23"/>
      <x:c r="B18" s="23"/>
      <x:c r="C18" s="23"/>
      <x:c r="D18" s="23"/>
      <x:c r="E18" s="23"/>
      <x:c r="F18" s="23"/>
      <x:c r="G18" s="23"/>
      <x:c r="H18" s="27"/>
      <x:c r="I18" s="27"/>
      <x:c r="J18" s="27"/>
      <x:c r="K18" s="23"/>
      <x:c r="L18" s="26"/>
      <x:c r="M18" s="25" t="str">
        <x:f>IF(LEN(A18&amp;"")=0,IF(COUNTA(A18,B18,C18,D18,E18,F18,G18,H18,I18,J18,K18,L18)=0,"","Enter Offer ID"),IF(COUNTIFS('Quote Comparison'!$A$8:$A$107,A18)&lt;&gt;1,"Duplicate Offer ID",IF(OR(LEN(B18&amp;"")=0,LEN(C18&amp;"")=0,LEN(D18&amp;"")=0,LEN(E18&amp;"")=0,LEN(F18&amp;"")=0,LEN(G18&amp;"")=0,LEN(H18&amp;"")=0,LEN(I18&amp;"")=0,LEN(J18&amp;"")=0,LEN(K18&amp;"")=0,LEN(L18&amp;"")=0),"Complete prices and scope basis",IF(OR(NOT(ISNUMBER(H18)),NOT(ISNUMBER(I18)),NOT(ISNUMBER(J18)),H18&lt;0,I18&lt;0),"Enter valid amounts",IF(OR(NOT(ISNUMBER(L18)),L18&lt;=0),"Enter valid verification date",IF(COUNTIFS('Opening Schedule'!$A$8:$A$107,B18)&lt;&gt;1,"Missing or duplicate Opening ID",IF(INDEX('Opening Schedule'!$G$8:$G$107,MATCH(B18,'Opening Schedule'!$A$8:$A$107,0))&lt;&gt;C18,"Revision mismatch",IF(INDEX('Opening Schedule'!$K$8:$K$107,MATCH(B18,'Opening Schedule'!$A$8:$A$107,0))&lt;&gt;"Recorded","Opening record incomplete","Linked"))))))))</x:f>
      </x:c>
    </x:row>
    <x:row r="19" ht="28" customHeight="1">
      <x:c r="A19" s="23"/>
      <x:c r="B19" s="23"/>
      <x:c r="C19" s="23"/>
      <x:c r="D19" s="23"/>
      <x:c r="E19" s="23"/>
      <x:c r="F19" s="23"/>
      <x:c r="G19" s="23"/>
      <x:c r="H19" s="27"/>
      <x:c r="I19" s="27"/>
      <x:c r="J19" s="27"/>
      <x:c r="K19" s="23"/>
      <x:c r="L19" s="26"/>
      <x:c r="M19" s="25" t="str">
        <x:f>IF(LEN(A19&amp;"")=0,IF(COUNTA(A19,B19,C19,D19,E19,F19,G19,H19,I19,J19,K19,L19)=0,"","Enter Offer ID"),IF(COUNTIFS('Quote Comparison'!$A$8:$A$107,A19)&lt;&gt;1,"Duplicate Offer ID",IF(OR(LEN(B19&amp;"")=0,LEN(C19&amp;"")=0,LEN(D19&amp;"")=0,LEN(E19&amp;"")=0,LEN(F19&amp;"")=0,LEN(G19&amp;"")=0,LEN(H19&amp;"")=0,LEN(I19&amp;"")=0,LEN(J19&amp;"")=0,LEN(K19&amp;"")=0,LEN(L19&amp;"")=0),"Complete prices and scope basis",IF(OR(NOT(ISNUMBER(H19)),NOT(ISNUMBER(I19)),NOT(ISNUMBER(J19)),H19&lt;0,I19&lt;0),"Enter valid amounts",IF(OR(NOT(ISNUMBER(L19)),L19&lt;=0),"Enter valid verification date",IF(COUNTIFS('Opening Schedule'!$A$8:$A$107,B19)&lt;&gt;1,"Missing or duplicate Opening ID",IF(INDEX('Opening Schedule'!$G$8:$G$107,MATCH(B19,'Opening Schedule'!$A$8:$A$107,0))&lt;&gt;C19,"Revision mismatch",IF(INDEX('Opening Schedule'!$K$8:$K$107,MATCH(B19,'Opening Schedule'!$A$8:$A$107,0))&lt;&gt;"Recorded","Opening record incomplete","Linked"))))))))</x:f>
      </x:c>
    </x:row>
    <x:row r="20" ht="28" customHeight="1">
      <x:c r="A20" s="23"/>
      <x:c r="B20" s="23"/>
      <x:c r="C20" s="23"/>
      <x:c r="D20" s="23"/>
      <x:c r="E20" s="23"/>
      <x:c r="F20" s="23"/>
      <x:c r="G20" s="23"/>
      <x:c r="H20" s="27"/>
      <x:c r="I20" s="27"/>
      <x:c r="J20" s="27"/>
      <x:c r="K20" s="23"/>
      <x:c r="L20" s="26"/>
      <x:c r="M20" s="25" t="str">
        <x:f>IF(LEN(A20&amp;"")=0,IF(COUNTA(A20,B20,C20,D20,E20,F20,G20,H20,I20,J20,K20,L20)=0,"","Enter Offer ID"),IF(COUNTIFS('Quote Comparison'!$A$8:$A$107,A20)&lt;&gt;1,"Duplicate Offer ID",IF(OR(LEN(B20&amp;"")=0,LEN(C20&amp;"")=0,LEN(D20&amp;"")=0,LEN(E20&amp;"")=0,LEN(F20&amp;"")=0,LEN(G20&amp;"")=0,LEN(H20&amp;"")=0,LEN(I20&amp;"")=0,LEN(J20&amp;"")=0,LEN(K20&amp;"")=0,LEN(L20&amp;"")=0),"Complete prices and scope basis",IF(OR(NOT(ISNUMBER(H20)),NOT(ISNUMBER(I20)),NOT(ISNUMBER(J20)),H20&lt;0,I20&lt;0),"Enter valid amounts",IF(OR(NOT(ISNUMBER(L20)),L20&lt;=0),"Enter valid verification date",IF(COUNTIFS('Opening Schedule'!$A$8:$A$107,B20)&lt;&gt;1,"Missing or duplicate Opening ID",IF(INDEX('Opening Schedule'!$G$8:$G$107,MATCH(B20,'Opening Schedule'!$A$8:$A$107,0))&lt;&gt;C20,"Revision mismatch",IF(INDEX('Opening Schedule'!$K$8:$K$107,MATCH(B20,'Opening Schedule'!$A$8:$A$107,0))&lt;&gt;"Recorded","Opening record incomplete","Linked"))))))))</x:f>
      </x:c>
    </x:row>
    <x:row r="21" ht="28" customHeight="1">
      <x:c r="A21" s="23"/>
      <x:c r="B21" s="23"/>
      <x:c r="C21" s="23"/>
      <x:c r="D21" s="23"/>
      <x:c r="E21" s="23"/>
      <x:c r="F21" s="23"/>
      <x:c r="G21" s="23"/>
      <x:c r="H21" s="27"/>
      <x:c r="I21" s="27"/>
      <x:c r="J21" s="27"/>
      <x:c r="K21" s="23"/>
      <x:c r="L21" s="26"/>
      <x:c r="M21" s="25" t="str">
        <x:f>IF(LEN(A21&amp;"")=0,IF(COUNTA(A21,B21,C21,D21,E21,F21,G21,H21,I21,J21,K21,L21)=0,"","Enter Offer ID"),IF(COUNTIFS('Quote Comparison'!$A$8:$A$107,A21)&lt;&gt;1,"Duplicate Offer ID",IF(OR(LEN(B21&amp;"")=0,LEN(C21&amp;"")=0,LEN(D21&amp;"")=0,LEN(E21&amp;"")=0,LEN(F21&amp;"")=0,LEN(G21&amp;"")=0,LEN(H21&amp;"")=0,LEN(I21&amp;"")=0,LEN(J21&amp;"")=0,LEN(K21&amp;"")=0,LEN(L21&amp;"")=0),"Complete prices and scope basis",IF(OR(NOT(ISNUMBER(H21)),NOT(ISNUMBER(I21)),NOT(ISNUMBER(J21)),H21&lt;0,I21&lt;0),"Enter valid amounts",IF(OR(NOT(ISNUMBER(L21)),L21&lt;=0),"Enter valid verification date",IF(COUNTIFS('Opening Schedule'!$A$8:$A$107,B21)&lt;&gt;1,"Missing or duplicate Opening ID",IF(INDEX('Opening Schedule'!$G$8:$G$107,MATCH(B21,'Opening Schedule'!$A$8:$A$107,0))&lt;&gt;C21,"Revision mismatch",IF(INDEX('Opening Schedule'!$K$8:$K$107,MATCH(B21,'Opening Schedule'!$A$8:$A$107,0))&lt;&gt;"Recorded","Opening record incomplete","Linked"))))))))</x:f>
      </x:c>
    </x:row>
    <x:row r="22" ht="28" customHeight="1">
      <x:c r="A22" s="23"/>
      <x:c r="B22" s="23"/>
      <x:c r="C22" s="23"/>
      <x:c r="D22" s="23"/>
      <x:c r="E22" s="23"/>
      <x:c r="F22" s="23"/>
      <x:c r="G22" s="23"/>
      <x:c r="H22" s="27"/>
      <x:c r="I22" s="27"/>
      <x:c r="J22" s="27"/>
      <x:c r="K22" s="23"/>
      <x:c r="L22" s="26"/>
      <x:c r="M22" s="25" t="str">
        <x:f>IF(LEN(A22&amp;"")=0,IF(COUNTA(A22,B22,C22,D22,E22,F22,G22,H22,I22,J22,K22,L22)=0,"","Enter Offer ID"),IF(COUNTIFS('Quote Comparison'!$A$8:$A$107,A22)&lt;&gt;1,"Duplicate Offer ID",IF(OR(LEN(B22&amp;"")=0,LEN(C22&amp;"")=0,LEN(D22&amp;"")=0,LEN(E22&amp;"")=0,LEN(F22&amp;"")=0,LEN(G22&amp;"")=0,LEN(H22&amp;"")=0,LEN(I22&amp;"")=0,LEN(J22&amp;"")=0,LEN(K22&amp;"")=0,LEN(L22&amp;"")=0),"Complete prices and scope basis",IF(OR(NOT(ISNUMBER(H22)),NOT(ISNUMBER(I22)),NOT(ISNUMBER(J22)),H22&lt;0,I22&lt;0),"Enter valid amounts",IF(OR(NOT(ISNUMBER(L22)),L22&lt;=0),"Enter valid verification date",IF(COUNTIFS('Opening Schedule'!$A$8:$A$107,B22)&lt;&gt;1,"Missing or duplicate Opening ID",IF(INDEX('Opening Schedule'!$G$8:$G$107,MATCH(B22,'Opening Schedule'!$A$8:$A$107,0))&lt;&gt;C22,"Revision mismatch",IF(INDEX('Opening Schedule'!$K$8:$K$107,MATCH(B22,'Opening Schedule'!$A$8:$A$107,0))&lt;&gt;"Recorded","Opening record incomplete","Linked"))))))))</x:f>
      </x:c>
    </x:row>
    <x:row r="23" ht="28" customHeight="1">
      <x:c r="A23" s="23"/>
      <x:c r="B23" s="23"/>
      <x:c r="C23" s="23"/>
      <x:c r="D23" s="23"/>
      <x:c r="E23" s="23"/>
      <x:c r="F23" s="23"/>
      <x:c r="G23" s="23"/>
      <x:c r="H23" s="27"/>
      <x:c r="I23" s="27"/>
      <x:c r="J23" s="27"/>
      <x:c r="K23" s="23"/>
      <x:c r="L23" s="26"/>
      <x:c r="M23" s="25" t="str">
        <x:f>IF(LEN(A23&amp;"")=0,IF(COUNTA(A23,B23,C23,D23,E23,F23,G23,H23,I23,J23,K23,L23)=0,"","Enter Offer ID"),IF(COUNTIFS('Quote Comparison'!$A$8:$A$107,A23)&lt;&gt;1,"Duplicate Offer ID",IF(OR(LEN(B23&amp;"")=0,LEN(C23&amp;"")=0,LEN(D23&amp;"")=0,LEN(E23&amp;"")=0,LEN(F23&amp;"")=0,LEN(G23&amp;"")=0,LEN(H23&amp;"")=0,LEN(I23&amp;"")=0,LEN(J23&amp;"")=0,LEN(K23&amp;"")=0,LEN(L23&amp;"")=0),"Complete prices and scope basis",IF(OR(NOT(ISNUMBER(H23)),NOT(ISNUMBER(I23)),NOT(ISNUMBER(J23)),H23&lt;0,I23&lt;0),"Enter valid amounts",IF(OR(NOT(ISNUMBER(L23)),L23&lt;=0),"Enter valid verification date",IF(COUNTIFS('Opening Schedule'!$A$8:$A$107,B23)&lt;&gt;1,"Missing or duplicate Opening ID",IF(INDEX('Opening Schedule'!$G$8:$G$107,MATCH(B23,'Opening Schedule'!$A$8:$A$107,0))&lt;&gt;C23,"Revision mismatch",IF(INDEX('Opening Schedule'!$K$8:$K$107,MATCH(B23,'Opening Schedule'!$A$8:$A$107,0))&lt;&gt;"Recorded","Opening record incomplete","Linked"))))))))</x:f>
      </x:c>
    </x:row>
    <x:row r="24" ht="28" customHeight="1">
      <x:c r="A24" s="23"/>
      <x:c r="B24" s="23"/>
      <x:c r="C24" s="23"/>
      <x:c r="D24" s="23"/>
      <x:c r="E24" s="23"/>
      <x:c r="F24" s="23"/>
      <x:c r="G24" s="23"/>
      <x:c r="H24" s="27"/>
      <x:c r="I24" s="27"/>
      <x:c r="J24" s="27"/>
      <x:c r="K24" s="23"/>
      <x:c r="L24" s="26"/>
      <x:c r="M24" s="25" t="str">
        <x:f>IF(LEN(A24&amp;"")=0,IF(COUNTA(A24,B24,C24,D24,E24,F24,G24,H24,I24,J24,K24,L24)=0,"","Enter Offer ID"),IF(COUNTIFS('Quote Comparison'!$A$8:$A$107,A24)&lt;&gt;1,"Duplicate Offer ID",IF(OR(LEN(B24&amp;"")=0,LEN(C24&amp;"")=0,LEN(D24&amp;"")=0,LEN(E24&amp;"")=0,LEN(F24&amp;"")=0,LEN(G24&amp;"")=0,LEN(H24&amp;"")=0,LEN(I24&amp;"")=0,LEN(J24&amp;"")=0,LEN(K24&amp;"")=0,LEN(L24&amp;"")=0),"Complete prices and scope basis",IF(OR(NOT(ISNUMBER(H24)),NOT(ISNUMBER(I24)),NOT(ISNUMBER(J24)),H24&lt;0,I24&lt;0),"Enter valid amounts",IF(OR(NOT(ISNUMBER(L24)),L24&lt;=0),"Enter valid verification date",IF(COUNTIFS('Opening Schedule'!$A$8:$A$107,B24)&lt;&gt;1,"Missing or duplicate Opening ID",IF(INDEX('Opening Schedule'!$G$8:$G$107,MATCH(B24,'Opening Schedule'!$A$8:$A$107,0))&lt;&gt;C24,"Revision mismatch",IF(INDEX('Opening Schedule'!$K$8:$K$107,MATCH(B24,'Opening Schedule'!$A$8:$A$107,0))&lt;&gt;"Recorded","Opening record incomplete","Linked"))))))))</x:f>
      </x:c>
    </x:row>
    <x:row r="25" ht="28" customHeight="1">
      <x:c r="A25" s="23"/>
      <x:c r="B25" s="23"/>
      <x:c r="C25" s="23"/>
      <x:c r="D25" s="23"/>
      <x:c r="E25" s="23"/>
      <x:c r="F25" s="23"/>
      <x:c r="G25" s="23"/>
      <x:c r="H25" s="27"/>
      <x:c r="I25" s="27"/>
      <x:c r="J25" s="27"/>
      <x:c r="K25" s="23"/>
      <x:c r="L25" s="26"/>
      <x:c r="M25" s="25" t="str">
        <x:f>IF(LEN(A25&amp;"")=0,IF(COUNTA(A25,B25,C25,D25,E25,F25,G25,H25,I25,J25,K25,L25)=0,"","Enter Offer ID"),IF(COUNTIFS('Quote Comparison'!$A$8:$A$107,A25)&lt;&gt;1,"Duplicate Offer ID",IF(OR(LEN(B25&amp;"")=0,LEN(C25&amp;"")=0,LEN(D25&amp;"")=0,LEN(E25&amp;"")=0,LEN(F25&amp;"")=0,LEN(G25&amp;"")=0,LEN(H25&amp;"")=0,LEN(I25&amp;"")=0,LEN(J25&amp;"")=0,LEN(K25&amp;"")=0,LEN(L25&amp;"")=0),"Complete prices and scope basis",IF(OR(NOT(ISNUMBER(H25)),NOT(ISNUMBER(I25)),NOT(ISNUMBER(J25)),H25&lt;0,I25&lt;0),"Enter valid amounts",IF(OR(NOT(ISNUMBER(L25)),L25&lt;=0),"Enter valid verification date",IF(COUNTIFS('Opening Schedule'!$A$8:$A$107,B25)&lt;&gt;1,"Missing or duplicate Opening ID",IF(INDEX('Opening Schedule'!$G$8:$G$107,MATCH(B25,'Opening Schedule'!$A$8:$A$107,0))&lt;&gt;C25,"Revision mismatch",IF(INDEX('Opening Schedule'!$K$8:$K$107,MATCH(B25,'Opening Schedule'!$A$8:$A$107,0))&lt;&gt;"Recorded","Opening record incomplete","Linked"))))))))</x:f>
      </x:c>
    </x:row>
    <x:row r="26" ht="28" customHeight="1">
      <x:c r="A26" s="23"/>
      <x:c r="B26" s="23"/>
      <x:c r="C26" s="23"/>
      <x:c r="D26" s="23"/>
      <x:c r="E26" s="23"/>
      <x:c r="F26" s="23"/>
      <x:c r="G26" s="23"/>
      <x:c r="H26" s="27"/>
      <x:c r="I26" s="27"/>
      <x:c r="J26" s="27"/>
      <x:c r="K26" s="23"/>
      <x:c r="L26" s="26"/>
      <x:c r="M26" s="25" t="str">
        <x:f>IF(LEN(A26&amp;"")=0,IF(COUNTA(A26,B26,C26,D26,E26,F26,G26,H26,I26,J26,K26,L26)=0,"","Enter Offer ID"),IF(COUNTIFS('Quote Comparison'!$A$8:$A$107,A26)&lt;&gt;1,"Duplicate Offer ID",IF(OR(LEN(B26&amp;"")=0,LEN(C26&amp;"")=0,LEN(D26&amp;"")=0,LEN(E26&amp;"")=0,LEN(F26&amp;"")=0,LEN(G26&amp;"")=0,LEN(H26&amp;"")=0,LEN(I26&amp;"")=0,LEN(J26&amp;"")=0,LEN(K26&amp;"")=0,LEN(L26&amp;"")=0),"Complete prices and scope basis",IF(OR(NOT(ISNUMBER(H26)),NOT(ISNUMBER(I26)),NOT(ISNUMBER(J26)),H26&lt;0,I26&lt;0),"Enter valid amounts",IF(OR(NOT(ISNUMBER(L26)),L26&lt;=0),"Enter valid verification date",IF(COUNTIFS('Opening Schedule'!$A$8:$A$107,B26)&lt;&gt;1,"Missing or duplicate Opening ID",IF(INDEX('Opening Schedule'!$G$8:$G$107,MATCH(B26,'Opening Schedule'!$A$8:$A$107,0))&lt;&gt;C26,"Revision mismatch",IF(INDEX('Opening Schedule'!$K$8:$K$107,MATCH(B26,'Opening Schedule'!$A$8:$A$107,0))&lt;&gt;"Recorded","Opening record incomplete","Linked"))))))))</x:f>
      </x:c>
    </x:row>
    <x:row r="27" ht="28" customHeight="1">
      <x:c r="A27" s="23"/>
      <x:c r="B27" s="23"/>
      <x:c r="C27" s="23"/>
      <x:c r="D27" s="23"/>
      <x:c r="E27" s="23"/>
      <x:c r="F27" s="23"/>
      <x:c r="G27" s="23"/>
      <x:c r="H27" s="27"/>
      <x:c r="I27" s="27"/>
      <x:c r="J27" s="27"/>
      <x:c r="K27" s="23"/>
      <x:c r="L27" s="26"/>
      <x:c r="M27" s="25" t="str">
        <x:f>IF(LEN(A27&amp;"")=0,IF(COUNTA(A27,B27,C27,D27,E27,F27,G27,H27,I27,J27,K27,L27)=0,"","Enter Offer ID"),IF(COUNTIFS('Quote Comparison'!$A$8:$A$107,A27)&lt;&gt;1,"Duplicate Offer ID",IF(OR(LEN(B27&amp;"")=0,LEN(C27&amp;"")=0,LEN(D27&amp;"")=0,LEN(E27&amp;"")=0,LEN(F27&amp;"")=0,LEN(G27&amp;"")=0,LEN(H27&amp;"")=0,LEN(I27&amp;"")=0,LEN(J27&amp;"")=0,LEN(K27&amp;"")=0,LEN(L27&amp;"")=0),"Complete prices and scope basis",IF(OR(NOT(ISNUMBER(H27)),NOT(ISNUMBER(I27)),NOT(ISNUMBER(J27)),H27&lt;0,I27&lt;0),"Enter valid amounts",IF(OR(NOT(ISNUMBER(L27)),L27&lt;=0),"Enter valid verification date",IF(COUNTIFS('Opening Schedule'!$A$8:$A$107,B27)&lt;&gt;1,"Missing or duplicate Opening ID",IF(INDEX('Opening Schedule'!$G$8:$G$107,MATCH(B27,'Opening Schedule'!$A$8:$A$107,0))&lt;&gt;C27,"Revision mismatch",IF(INDEX('Opening Schedule'!$K$8:$K$107,MATCH(B27,'Opening Schedule'!$A$8:$A$107,0))&lt;&gt;"Recorded","Opening record incomplete","Linked"))))))))</x:f>
      </x:c>
    </x:row>
    <x:row r="28" ht="28" customHeight="1">
      <x:c r="A28" s="23"/>
      <x:c r="B28" s="23"/>
      <x:c r="C28" s="23"/>
      <x:c r="D28" s="23"/>
      <x:c r="E28" s="23"/>
      <x:c r="F28" s="23"/>
      <x:c r="G28" s="23"/>
      <x:c r="H28" s="27"/>
      <x:c r="I28" s="27"/>
      <x:c r="J28" s="27"/>
      <x:c r="K28" s="23"/>
      <x:c r="L28" s="26"/>
      <x:c r="M28" s="25" t="str">
        <x:f>IF(LEN(A28&amp;"")=0,IF(COUNTA(A28,B28,C28,D28,E28,F28,G28,H28,I28,J28,K28,L28)=0,"","Enter Offer ID"),IF(COUNTIFS('Quote Comparison'!$A$8:$A$107,A28)&lt;&gt;1,"Duplicate Offer ID",IF(OR(LEN(B28&amp;"")=0,LEN(C28&amp;"")=0,LEN(D28&amp;"")=0,LEN(E28&amp;"")=0,LEN(F28&amp;"")=0,LEN(G28&amp;"")=0,LEN(H28&amp;"")=0,LEN(I28&amp;"")=0,LEN(J28&amp;"")=0,LEN(K28&amp;"")=0,LEN(L28&amp;"")=0),"Complete prices and scope basis",IF(OR(NOT(ISNUMBER(H28)),NOT(ISNUMBER(I28)),NOT(ISNUMBER(J28)),H28&lt;0,I28&lt;0),"Enter valid amounts",IF(OR(NOT(ISNUMBER(L28)),L28&lt;=0),"Enter valid verification date",IF(COUNTIFS('Opening Schedule'!$A$8:$A$107,B28)&lt;&gt;1,"Missing or duplicate Opening ID",IF(INDEX('Opening Schedule'!$G$8:$G$107,MATCH(B28,'Opening Schedule'!$A$8:$A$107,0))&lt;&gt;C28,"Revision mismatch",IF(INDEX('Opening Schedule'!$K$8:$K$107,MATCH(B28,'Opening Schedule'!$A$8:$A$107,0))&lt;&gt;"Recorded","Opening record incomplete","Linked"))))))))</x:f>
      </x:c>
    </x:row>
    <x:row r="29" ht="28" customHeight="1">
      <x:c r="A29" s="23"/>
      <x:c r="B29" s="23"/>
      <x:c r="C29" s="23"/>
      <x:c r="D29" s="23"/>
      <x:c r="E29" s="23"/>
      <x:c r="F29" s="23"/>
      <x:c r="G29" s="23"/>
      <x:c r="H29" s="27"/>
      <x:c r="I29" s="27"/>
      <x:c r="J29" s="27"/>
      <x:c r="K29" s="23"/>
      <x:c r="L29" s="26"/>
      <x:c r="M29" s="25" t="str">
        <x:f>IF(LEN(A29&amp;"")=0,IF(COUNTA(A29,B29,C29,D29,E29,F29,G29,H29,I29,J29,K29,L29)=0,"","Enter Offer ID"),IF(COUNTIFS('Quote Comparison'!$A$8:$A$107,A29)&lt;&gt;1,"Duplicate Offer ID",IF(OR(LEN(B29&amp;"")=0,LEN(C29&amp;"")=0,LEN(D29&amp;"")=0,LEN(E29&amp;"")=0,LEN(F29&amp;"")=0,LEN(G29&amp;"")=0,LEN(H29&amp;"")=0,LEN(I29&amp;"")=0,LEN(J29&amp;"")=0,LEN(K29&amp;"")=0,LEN(L29&amp;"")=0),"Complete prices and scope basis",IF(OR(NOT(ISNUMBER(H29)),NOT(ISNUMBER(I29)),NOT(ISNUMBER(J29)),H29&lt;0,I29&lt;0),"Enter valid amounts",IF(OR(NOT(ISNUMBER(L29)),L29&lt;=0),"Enter valid verification date",IF(COUNTIFS('Opening Schedule'!$A$8:$A$107,B29)&lt;&gt;1,"Missing or duplicate Opening ID",IF(INDEX('Opening Schedule'!$G$8:$G$107,MATCH(B29,'Opening Schedule'!$A$8:$A$107,0))&lt;&gt;C29,"Revision mismatch",IF(INDEX('Opening Schedule'!$K$8:$K$107,MATCH(B29,'Opening Schedule'!$A$8:$A$107,0))&lt;&gt;"Recorded","Opening record incomplete","Linked"))))))))</x:f>
      </x:c>
    </x:row>
    <x:row r="30" ht="28" customHeight="1">
      <x:c r="A30" s="23"/>
      <x:c r="B30" s="23"/>
      <x:c r="C30" s="23"/>
      <x:c r="D30" s="23"/>
      <x:c r="E30" s="23"/>
      <x:c r="F30" s="23"/>
      <x:c r="G30" s="23"/>
      <x:c r="H30" s="27"/>
      <x:c r="I30" s="27"/>
      <x:c r="J30" s="27"/>
      <x:c r="K30" s="23"/>
      <x:c r="L30" s="26"/>
      <x:c r="M30" s="25" t="str">
        <x:f>IF(LEN(A30&amp;"")=0,IF(COUNTA(A30,B30,C30,D30,E30,F30,G30,H30,I30,J30,K30,L30)=0,"","Enter Offer ID"),IF(COUNTIFS('Quote Comparison'!$A$8:$A$107,A30)&lt;&gt;1,"Duplicate Offer ID",IF(OR(LEN(B30&amp;"")=0,LEN(C30&amp;"")=0,LEN(D30&amp;"")=0,LEN(E30&amp;"")=0,LEN(F30&amp;"")=0,LEN(G30&amp;"")=0,LEN(H30&amp;"")=0,LEN(I30&amp;"")=0,LEN(J30&amp;"")=0,LEN(K30&amp;"")=0,LEN(L30&amp;"")=0),"Complete prices and scope basis",IF(OR(NOT(ISNUMBER(H30)),NOT(ISNUMBER(I30)),NOT(ISNUMBER(J30)),H30&lt;0,I30&lt;0),"Enter valid amounts",IF(OR(NOT(ISNUMBER(L30)),L30&lt;=0),"Enter valid verification date",IF(COUNTIFS('Opening Schedule'!$A$8:$A$107,B30)&lt;&gt;1,"Missing or duplicate Opening ID",IF(INDEX('Opening Schedule'!$G$8:$G$107,MATCH(B30,'Opening Schedule'!$A$8:$A$107,0))&lt;&gt;C30,"Revision mismatch",IF(INDEX('Opening Schedule'!$K$8:$K$107,MATCH(B30,'Opening Schedule'!$A$8:$A$107,0))&lt;&gt;"Recorded","Opening record incomplete","Linked"))))))))</x:f>
      </x:c>
    </x:row>
    <x:row r="31" ht="28" customHeight="1">
      <x:c r="A31" s="23"/>
      <x:c r="B31" s="23"/>
      <x:c r="C31" s="23"/>
      <x:c r="D31" s="23"/>
      <x:c r="E31" s="23"/>
      <x:c r="F31" s="23"/>
      <x:c r="G31" s="23"/>
      <x:c r="H31" s="27"/>
      <x:c r="I31" s="27"/>
      <x:c r="J31" s="27"/>
      <x:c r="K31" s="23"/>
      <x:c r="L31" s="26"/>
      <x:c r="M31" s="25" t="str">
        <x:f>IF(LEN(A31&amp;"")=0,IF(COUNTA(A31,B31,C31,D31,E31,F31,G31,H31,I31,J31,K31,L31)=0,"","Enter Offer ID"),IF(COUNTIFS('Quote Comparison'!$A$8:$A$107,A31)&lt;&gt;1,"Duplicate Offer ID",IF(OR(LEN(B31&amp;"")=0,LEN(C31&amp;"")=0,LEN(D31&amp;"")=0,LEN(E31&amp;"")=0,LEN(F31&amp;"")=0,LEN(G31&amp;"")=0,LEN(H31&amp;"")=0,LEN(I31&amp;"")=0,LEN(J31&amp;"")=0,LEN(K31&amp;"")=0,LEN(L31&amp;"")=0),"Complete prices and scope basis",IF(OR(NOT(ISNUMBER(H31)),NOT(ISNUMBER(I31)),NOT(ISNUMBER(J31)),H31&lt;0,I31&lt;0),"Enter valid amounts",IF(OR(NOT(ISNUMBER(L31)),L31&lt;=0),"Enter valid verification date",IF(COUNTIFS('Opening Schedule'!$A$8:$A$107,B31)&lt;&gt;1,"Missing or duplicate Opening ID",IF(INDEX('Opening Schedule'!$G$8:$G$107,MATCH(B31,'Opening Schedule'!$A$8:$A$107,0))&lt;&gt;C31,"Revision mismatch",IF(INDEX('Opening Schedule'!$K$8:$K$107,MATCH(B31,'Opening Schedule'!$A$8:$A$107,0))&lt;&gt;"Recorded","Opening record incomplete","Linked"))))))))</x:f>
      </x:c>
    </x:row>
    <x:row r="32" ht="28" customHeight="1">
      <x:c r="A32" s="23"/>
      <x:c r="B32" s="23"/>
      <x:c r="C32" s="23"/>
      <x:c r="D32" s="23"/>
      <x:c r="E32" s="23"/>
      <x:c r="F32" s="23"/>
      <x:c r="G32" s="23"/>
      <x:c r="H32" s="27"/>
      <x:c r="I32" s="27"/>
      <x:c r="J32" s="27"/>
      <x:c r="K32" s="23"/>
      <x:c r="L32" s="26"/>
      <x:c r="M32" s="25" t="str">
        <x:f>IF(LEN(A32&amp;"")=0,IF(COUNTA(A32,B32,C32,D32,E32,F32,G32,H32,I32,J32,K32,L32)=0,"","Enter Offer ID"),IF(COUNTIFS('Quote Comparison'!$A$8:$A$107,A32)&lt;&gt;1,"Duplicate Offer ID",IF(OR(LEN(B32&amp;"")=0,LEN(C32&amp;"")=0,LEN(D32&amp;"")=0,LEN(E32&amp;"")=0,LEN(F32&amp;"")=0,LEN(G32&amp;"")=0,LEN(H32&amp;"")=0,LEN(I32&amp;"")=0,LEN(J32&amp;"")=0,LEN(K32&amp;"")=0,LEN(L32&amp;"")=0),"Complete prices and scope basis",IF(OR(NOT(ISNUMBER(H32)),NOT(ISNUMBER(I32)),NOT(ISNUMBER(J32)),H32&lt;0,I32&lt;0),"Enter valid amounts",IF(OR(NOT(ISNUMBER(L32)),L32&lt;=0),"Enter valid verification date",IF(COUNTIFS('Opening Schedule'!$A$8:$A$107,B32)&lt;&gt;1,"Missing or duplicate Opening ID",IF(INDEX('Opening Schedule'!$G$8:$G$107,MATCH(B32,'Opening Schedule'!$A$8:$A$107,0))&lt;&gt;C32,"Revision mismatch",IF(INDEX('Opening Schedule'!$K$8:$K$107,MATCH(B32,'Opening Schedule'!$A$8:$A$107,0))&lt;&gt;"Recorded","Opening record incomplete","Linked"))))))))</x:f>
      </x:c>
    </x:row>
    <x:row r="33" ht="28" customHeight="1">
      <x:c r="A33" s="23"/>
      <x:c r="B33" s="23"/>
      <x:c r="C33" s="23"/>
      <x:c r="D33" s="23"/>
      <x:c r="E33" s="23"/>
      <x:c r="F33" s="23"/>
      <x:c r="G33" s="23"/>
      <x:c r="H33" s="27"/>
      <x:c r="I33" s="27"/>
      <x:c r="J33" s="27"/>
      <x:c r="K33" s="23"/>
      <x:c r="L33" s="26"/>
      <x:c r="M33" s="25" t="str">
        <x:f>IF(LEN(A33&amp;"")=0,IF(COUNTA(A33,B33,C33,D33,E33,F33,G33,H33,I33,J33,K33,L33)=0,"","Enter Offer ID"),IF(COUNTIFS('Quote Comparison'!$A$8:$A$107,A33)&lt;&gt;1,"Duplicate Offer ID",IF(OR(LEN(B33&amp;"")=0,LEN(C33&amp;"")=0,LEN(D33&amp;"")=0,LEN(E33&amp;"")=0,LEN(F33&amp;"")=0,LEN(G33&amp;"")=0,LEN(H33&amp;"")=0,LEN(I33&amp;"")=0,LEN(J33&amp;"")=0,LEN(K33&amp;"")=0,LEN(L33&amp;"")=0),"Complete prices and scope basis",IF(OR(NOT(ISNUMBER(H33)),NOT(ISNUMBER(I33)),NOT(ISNUMBER(J33)),H33&lt;0,I33&lt;0),"Enter valid amounts",IF(OR(NOT(ISNUMBER(L33)),L33&lt;=0),"Enter valid verification date",IF(COUNTIFS('Opening Schedule'!$A$8:$A$107,B33)&lt;&gt;1,"Missing or duplicate Opening ID",IF(INDEX('Opening Schedule'!$G$8:$G$107,MATCH(B33,'Opening Schedule'!$A$8:$A$107,0))&lt;&gt;C33,"Revision mismatch",IF(INDEX('Opening Schedule'!$K$8:$K$107,MATCH(B33,'Opening Schedule'!$A$8:$A$107,0))&lt;&gt;"Recorded","Opening record incomplete","Linked"))))))))</x:f>
      </x:c>
    </x:row>
    <x:row r="34" ht="28" customHeight="1">
      <x:c r="A34" s="23"/>
      <x:c r="B34" s="23"/>
      <x:c r="C34" s="23"/>
      <x:c r="D34" s="23"/>
      <x:c r="E34" s="23"/>
      <x:c r="F34" s="23"/>
      <x:c r="G34" s="23"/>
      <x:c r="H34" s="27"/>
      <x:c r="I34" s="27"/>
      <x:c r="J34" s="27"/>
      <x:c r="K34" s="23"/>
      <x:c r="L34" s="26"/>
      <x:c r="M34" s="25" t="str">
        <x:f>IF(LEN(A34&amp;"")=0,IF(COUNTA(A34,B34,C34,D34,E34,F34,G34,H34,I34,J34,K34,L34)=0,"","Enter Offer ID"),IF(COUNTIFS('Quote Comparison'!$A$8:$A$107,A34)&lt;&gt;1,"Duplicate Offer ID",IF(OR(LEN(B34&amp;"")=0,LEN(C34&amp;"")=0,LEN(D34&amp;"")=0,LEN(E34&amp;"")=0,LEN(F34&amp;"")=0,LEN(G34&amp;"")=0,LEN(H34&amp;"")=0,LEN(I34&amp;"")=0,LEN(J34&amp;"")=0,LEN(K34&amp;"")=0,LEN(L34&amp;"")=0),"Complete prices and scope basis",IF(OR(NOT(ISNUMBER(H34)),NOT(ISNUMBER(I34)),NOT(ISNUMBER(J34)),H34&lt;0,I34&lt;0),"Enter valid amounts",IF(OR(NOT(ISNUMBER(L34)),L34&lt;=0),"Enter valid verification date",IF(COUNTIFS('Opening Schedule'!$A$8:$A$107,B34)&lt;&gt;1,"Missing or duplicate Opening ID",IF(INDEX('Opening Schedule'!$G$8:$G$107,MATCH(B34,'Opening Schedule'!$A$8:$A$107,0))&lt;&gt;C34,"Revision mismatch",IF(INDEX('Opening Schedule'!$K$8:$K$107,MATCH(B34,'Opening Schedule'!$A$8:$A$107,0))&lt;&gt;"Recorded","Opening record incomplete","Linked"))))))))</x:f>
      </x:c>
    </x:row>
    <x:row r="35" ht="28" customHeight="1">
      <x:c r="A35" s="23"/>
      <x:c r="B35" s="23"/>
      <x:c r="C35" s="23"/>
      <x:c r="D35" s="23"/>
      <x:c r="E35" s="23"/>
      <x:c r="F35" s="23"/>
      <x:c r="G35" s="23"/>
      <x:c r="H35" s="27"/>
      <x:c r="I35" s="27"/>
      <x:c r="J35" s="27"/>
      <x:c r="K35" s="23"/>
      <x:c r="L35" s="26"/>
      <x:c r="M35" s="25" t="str">
        <x:f>IF(LEN(A35&amp;"")=0,IF(COUNTA(A35,B35,C35,D35,E35,F35,G35,H35,I35,J35,K35,L35)=0,"","Enter Offer ID"),IF(COUNTIFS('Quote Comparison'!$A$8:$A$107,A35)&lt;&gt;1,"Duplicate Offer ID",IF(OR(LEN(B35&amp;"")=0,LEN(C35&amp;"")=0,LEN(D35&amp;"")=0,LEN(E35&amp;"")=0,LEN(F35&amp;"")=0,LEN(G35&amp;"")=0,LEN(H35&amp;"")=0,LEN(I35&amp;"")=0,LEN(J35&amp;"")=0,LEN(K35&amp;"")=0,LEN(L35&amp;"")=0),"Complete prices and scope basis",IF(OR(NOT(ISNUMBER(H35)),NOT(ISNUMBER(I35)),NOT(ISNUMBER(J35)),H35&lt;0,I35&lt;0),"Enter valid amounts",IF(OR(NOT(ISNUMBER(L35)),L35&lt;=0),"Enter valid verification date",IF(COUNTIFS('Opening Schedule'!$A$8:$A$107,B35)&lt;&gt;1,"Missing or duplicate Opening ID",IF(INDEX('Opening Schedule'!$G$8:$G$107,MATCH(B35,'Opening Schedule'!$A$8:$A$107,0))&lt;&gt;C35,"Revision mismatch",IF(INDEX('Opening Schedule'!$K$8:$K$107,MATCH(B35,'Opening Schedule'!$A$8:$A$107,0))&lt;&gt;"Recorded","Opening record incomplete","Linked"))))))))</x:f>
      </x:c>
    </x:row>
    <x:row r="36" ht="28" customHeight="1">
      <x:c r="A36" s="23"/>
      <x:c r="B36" s="23"/>
      <x:c r="C36" s="23"/>
      <x:c r="D36" s="23"/>
      <x:c r="E36" s="23"/>
      <x:c r="F36" s="23"/>
      <x:c r="G36" s="23"/>
      <x:c r="H36" s="27"/>
      <x:c r="I36" s="27"/>
      <x:c r="J36" s="27"/>
      <x:c r="K36" s="23"/>
      <x:c r="L36" s="26"/>
      <x:c r="M36" s="25" t="str">
        <x:f>IF(LEN(A36&amp;"")=0,IF(COUNTA(A36,B36,C36,D36,E36,F36,G36,H36,I36,J36,K36,L36)=0,"","Enter Offer ID"),IF(COUNTIFS('Quote Comparison'!$A$8:$A$107,A36)&lt;&gt;1,"Duplicate Offer ID",IF(OR(LEN(B36&amp;"")=0,LEN(C36&amp;"")=0,LEN(D36&amp;"")=0,LEN(E36&amp;"")=0,LEN(F36&amp;"")=0,LEN(G36&amp;"")=0,LEN(H36&amp;"")=0,LEN(I36&amp;"")=0,LEN(J36&amp;"")=0,LEN(K36&amp;"")=0,LEN(L36&amp;"")=0),"Complete prices and scope basis",IF(OR(NOT(ISNUMBER(H36)),NOT(ISNUMBER(I36)),NOT(ISNUMBER(J36)),H36&lt;0,I36&lt;0),"Enter valid amounts",IF(OR(NOT(ISNUMBER(L36)),L36&lt;=0),"Enter valid verification date",IF(COUNTIFS('Opening Schedule'!$A$8:$A$107,B36)&lt;&gt;1,"Missing or duplicate Opening ID",IF(INDEX('Opening Schedule'!$G$8:$G$107,MATCH(B36,'Opening Schedule'!$A$8:$A$107,0))&lt;&gt;C36,"Revision mismatch",IF(INDEX('Opening Schedule'!$K$8:$K$107,MATCH(B36,'Opening Schedule'!$A$8:$A$107,0))&lt;&gt;"Recorded","Opening record incomplete","Linked"))))))))</x:f>
      </x:c>
    </x:row>
    <x:row r="37" ht="28" customHeight="1">
      <x:c r="A37" s="23"/>
      <x:c r="B37" s="23"/>
      <x:c r="C37" s="23"/>
      <x:c r="D37" s="23"/>
      <x:c r="E37" s="23"/>
      <x:c r="F37" s="23"/>
      <x:c r="G37" s="23"/>
      <x:c r="H37" s="27"/>
      <x:c r="I37" s="27"/>
      <x:c r="J37" s="27"/>
      <x:c r="K37" s="23"/>
      <x:c r="L37" s="26"/>
      <x:c r="M37" s="25" t="str">
        <x:f>IF(LEN(A37&amp;"")=0,IF(COUNTA(A37,B37,C37,D37,E37,F37,G37,H37,I37,J37,K37,L37)=0,"","Enter Offer ID"),IF(COUNTIFS('Quote Comparison'!$A$8:$A$107,A37)&lt;&gt;1,"Duplicate Offer ID",IF(OR(LEN(B37&amp;"")=0,LEN(C37&amp;"")=0,LEN(D37&amp;"")=0,LEN(E37&amp;"")=0,LEN(F37&amp;"")=0,LEN(G37&amp;"")=0,LEN(H37&amp;"")=0,LEN(I37&amp;"")=0,LEN(J37&amp;"")=0,LEN(K37&amp;"")=0,LEN(L37&amp;"")=0),"Complete prices and scope basis",IF(OR(NOT(ISNUMBER(H37)),NOT(ISNUMBER(I37)),NOT(ISNUMBER(J37)),H37&lt;0,I37&lt;0),"Enter valid amounts",IF(OR(NOT(ISNUMBER(L37)),L37&lt;=0),"Enter valid verification date",IF(COUNTIFS('Opening Schedule'!$A$8:$A$107,B37)&lt;&gt;1,"Missing or duplicate Opening ID",IF(INDEX('Opening Schedule'!$G$8:$G$107,MATCH(B37,'Opening Schedule'!$A$8:$A$107,0))&lt;&gt;C37,"Revision mismatch",IF(INDEX('Opening Schedule'!$K$8:$K$107,MATCH(B37,'Opening Schedule'!$A$8:$A$107,0))&lt;&gt;"Recorded","Opening record incomplete","Linked"))))))))</x:f>
      </x:c>
    </x:row>
    <x:row r="38" ht="28" customHeight="1">
      <x:c r="A38" s="23"/>
      <x:c r="B38" s="23"/>
      <x:c r="C38" s="23"/>
      <x:c r="D38" s="23"/>
      <x:c r="E38" s="23"/>
      <x:c r="F38" s="23"/>
      <x:c r="G38" s="23"/>
      <x:c r="H38" s="27"/>
      <x:c r="I38" s="27"/>
      <x:c r="J38" s="27"/>
      <x:c r="K38" s="23"/>
      <x:c r="L38" s="26"/>
      <x:c r="M38" s="25" t="str">
        <x:f>IF(LEN(A38&amp;"")=0,IF(COUNTA(A38,B38,C38,D38,E38,F38,G38,H38,I38,J38,K38,L38)=0,"","Enter Offer ID"),IF(COUNTIFS('Quote Comparison'!$A$8:$A$107,A38)&lt;&gt;1,"Duplicate Offer ID",IF(OR(LEN(B38&amp;"")=0,LEN(C38&amp;"")=0,LEN(D38&amp;"")=0,LEN(E38&amp;"")=0,LEN(F38&amp;"")=0,LEN(G38&amp;"")=0,LEN(H38&amp;"")=0,LEN(I38&amp;"")=0,LEN(J38&amp;"")=0,LEN(K38&amp;"")=0,LEN(L38&amp;"")=0),"Complete prices and scope basis",IF(OR(NOT(ISNUMBER(H38)),NOT(ISNUMBER(I38)),NOT(ISNUMBER(J38)),H38&lt;0,I38&lt;0),"Enter valid amounts",IF(OR(NOT(ISNUMBER(L38)),L38&lt;=0),"Enter valid verification date",IF(COUNTIFS('Opening Schedule'!$A$8:$A$107,B38)&lt;&gt;1,"Missing or duplicate Opening ID",IF(INDEX('Opening Schedule'!$G$8:$G$107,MATCH(B38,'Opening Schedule'!$A$8:$A$107,0))&lt;&gt;C38,"Revision mismatch",IF(INDEX('Opening Schedule'!$K$8:$K$107,MATCH(B38,'Opening Schedule'!$A$8:$A$107,0))&lt;&gt;"Recorded","Opening record incomplete","Linked"))))))))</x:f>
      </x:c>
    </x:row>
    <x:row r="39" ht="28" customHeight="1">
      <x:c r="A39" s="23"/>
      <x:c r="B39" s="23"/>
      <x:c r="C39" s="23"/>
      <x:c r="D39" s="23"/>
      <x:c r="E39" s="23"/>
      <x:c r="F39" s="23"/>
      <x:c r="G39" s="23"/>
      <x:c r="H39" s="27"/>
      <x:c r="I39" s="27"/>
      <x:c r="J39" s="27"/>
      <x:c r="K39" s="23"/>
      <x:c r="L39" s="26"/>
      <x:c r="M39" s="25" t="str">
        <x:f>IF(LEN(A39&amp;"")=0,IF(COUNTA(A39,B39,C39,D39,E39,F39,G39,H39,I39,J39,K39,L39)=0,"","Enter Offer ID"),IF(COUNTIFS('Quote Comparison'!$A$8:$A$107,A39)&lt;&gt;1,"Duplicate Offer ID",IF(OR(LEN(B39&amp;"")=0,LEN(C39&amp;"")=0,LEN(D39&amp;"")=0,LEN(E39&amp;"")=0,LEN(F39&amp;"")=0,LEN(G39&amp;"")=0,LEN(H39&amp;"")=0,LEN(I39&amp;"")=0,LEN(J39&amp;"")=0,LEN(K39&amp;"")=0,LEN(L39&amp;"")=0),"Complete prices and scope basis",IF(OR(NOT(ISNUMBER(H39)),NOT(ISNUMBER(I39)),NOT(ISNUMBER(J39)),H39&lt;0,I39&lt;0),"Enter valid amounts",IF(OR(NOT(ISNUMBER(L39)),L39&lt;=0),"Enter valid verification date",IF(COUNTIFS('Opening Schedule'!$A$8:$A$107,B39)&lt;&gt;1,"Missing or duplicate Opening ID",IF(INDEX('Opening Schedule'!$G$8:$G$107,MATCH(B39,'Opening Schedule'!$A$8:$A$107,0))&lt;&gt;C39,"Revision mismatch",IF(INDEX('Opening Schedule'!$K$8:$K$107,MATCH(B39,'Opening Schedule'!$A$8:$A$107,0))&lt;&gt;"Recorded","Opening record incomplete","Linked"))))))))</x:f>
      </x:c>
    </x:row>
    <x:row r="40" ht="28" customHeight="1">
      <x:c r="A40" s="23"/>
      <x:c r="B40" s="23"/>
      <x:c r="C40" s="23"/>
      <x:c r="D40" s="23"/>
      <x:c r="E40" s="23"/>
      <x:c r="F40" s="23"/>
      <x:c r="G40" s="23"/>
      <x:c r="H40" s="27"/>
      <x:c r="I40" s="27"/>
      <x:c r="J40" s="27"/>
      <x:c r="K40" s="23"/>
      <x:c r="L40" s="26"/>
      <x:c r="M40" s="25" t="str">
        <x:f>IF(LEN(A40&amp;"")=0,IF(COUNTA(A40,B40,C40,D40,E40,F40,G40,H40,I40,J40,K40,L40)=0,"","Enter Offer ID"),IF(COUNTIFS('Quote Comparison'!$A$8:$A$107,A40)&lt;&gt;1,"Duplicate Offer ID",IF(OR(LEN(B40&amp;"")=0,LEN(C40&amp;"")=0,LEN(D40&amp;"")=0,LEN(E40&amp;"")=0,LEN(F40&amp;"")=0,LEN(G40&amp;"")=0,LEN(H40&amp;"")=0,LEN(I40&amp;"")=0,LEN(J40&amp;"")=0,LEN(K40&amp;"")=0,LEN(L40&amp;"")=0),"Complete prices and scope basis",IF(OR(NOT(ISNUMBER(H40)),NOT(ISNUMBER(I40)),NOT(ISNUMBER(J40)),H40&lt;0,I40&lt;0),"Enter valid amounts",IF(OR(NOT(ISNUMBER(L40)),L40&lt;=0),"Enter valid verification date",IF(COUNTIFS('Opening Schedule'!$A$8:$A$107,B40)&lt;&gt;1,"Missing or duplicate Opening ID",IF(INDEX('Opening Schedule'!$G$8:$G$107,MATCH(B40,'Opening Schedule'!$A$8:$A$107,0))&lt;&gt;C40,"Revision mismatch",IF(INDEX('Opening Schedule'!$K$8:$K$107,MATCH(B40,'Opening Schedule'!$A$8:$A$107,0))&lt;&gt;"Recorded","Opening record incomplete","Linked"))))))))</x:f>
      </x:c>
    </x:row>
    <x:row r="41" ht="28" customHeight="1">
      <x:c r="A41" s="23"/>
      <x:c r="B41" s="23"/>
      <x:c r="C41" s="23"/>
      <x:c r="D41" s="23"/>
      <x:c r="E41" s="23"/>
      <x:c r="F41" s="23"/>
      <x:c r="G41" s="23"/>
      <x:c r="H41" s="27"/>
      <x:c r="I41" s="27"/>
      <x:c r="J41" s="27"/>
      <x:c r="K41" s="23"/>
      <x:c r="L41" s="26"/>
      <x:c r="M41" s="25" t="str">
        <x:f>IF(LEN(A41&amp;"")=0,IF(COUNTA(A41,B41,C41,D41,E41,F41,G41,H41,I41,J41,K41,L41)=0,"","Enter Offer ID"),IF(COUNTIFS('Quote Comparison'!$A$8:$A$107,A41)&lt;&gt;1,"Duplicate Offer ID",IF(OR(LEN(B41&amp;"")=0,LEN(C41&amp;"")=0,LEN(D41&amp;"")=0,LEN(E41&amp;"")=0,LEN(F41&amp;"")=0,LEN(G41&amp;"")=0,LEN(H41&amp;"")=0,LEN(I41&amp;"")=0,LEN(J41&amp;"")=0,LEN(K41&amp;"")=0,LEN(L41&amp;"")=0),"Complete prices and scope basis",IF(OR(NOT(ISNUMBER(H41)),NOT(ISNUMBER(I41)),NOT(ISNUMBER(J41)),H41&lt;0,I41&lt;0),"Enter valid amounts",IF(OR(NOT(ISNUMBER(L41)),L41&lt;=0),"Enter valid verification date",IF(COUNTIFS('Opening Schedule'!$A$8:$A$107,B41)&lt;&gt;1,"Missing or duplicate Opening ID",IF(INDEX('Opening Schedule'!$G$8:$G$107,MATCH(B41,'Opening Schedule'!$A$8:$A$107,0))&lt;&gt;C41,"Revision mismatch",IF(INDEX('Opening Schedule'!$K$8:$K$107,MATCH(B41,'Opening Schedule'!$A$8:$A$107,0))&lt;&gt;"Recorded","Opening record incomplete","Linked"))))))))</x:f>
      </x:c>
    </x:row>
    <x:row r="42" ht="28" customHeight="1">
      <x:c r="A42" s="23"/>
      <x:c r="B42" s="23"/>
      <x:c r="C42" s="23"/>
      <x:c r="D42" s="23"/>
      <x:c r="E42" s="23"/>
      <x:c r="F42" s="23"/>
      <x:c r="G42" s="23"/>
      <x:c r="H42" s="27"/>
      <x:c r="I42" s="27"/>
      <x:c r="J42" s="27"/>
      <x:c r="K42" s="23"/>
      <x:c r="L42" s="26"/>
      <x:c r="M42" s="25" t="str">
        <x:f>IF(LEN(A42&amp;"")=0,IF(COUNTA(A42,B42,C42,D42,E42,F42,G42,H42,I42,J42,K42,L42)=0,"","Enter Offer ID"),IF(COUNTIFS('Quote Comparison'!$A$8:$A$107,A42)&lt;&gt;1,"Duplicate Offer ID",IF(OR(LEN(B42&amp;"")=0,LEN(C42&amp;"")=0,LEN(D42&amp;"")=0,LEN(E42&amp;"")=0,LEN(F42&amp;"")=0,LEN(G42&amp;"")=0,LEN(H42&amp;"")=0,LEN(I42&amp;"")=0,LEN(J42&amp;"")=0,LEN(K42&amp;"")=0,LEN(L42&amp;"")=0),"Complete prices and scope basis",IF(OR(NOT(ISNUMBER(H42)),NOT(ISNUMBER(I42)),NOT(ISNUMBER(J42)),H42&lt;0,I42&lt;0),"Enter valid amounts",IF(OR(NOT(ISNUMBER(L42)),L42&lt;=0),"Enter valid verification date",IF(COUNTIFS('Opening Schedule'!$A$8:$A$107,B42)&lt;&gt;1,"Missing or duplicate Opening ID",IF(INDEX('Opening Schedule'!$G$8:$G$107,MATCH(B42,'Opening Schedule'!$A$8:$A$107,0))&lt;&gt;C42,"Revision mismatch",IF(INDEX('Opening Schedule'!$K$8:$K$107,MATCH(B42,'Opening Schedule'!$A$8:$A$107,0))&lt;&gt;"Recorded","Opening record incomplete","Linked"))))))))</x:f>
      </x:c>
    </x:row>
    <x:row r="43" ht="28" customHeight="1">
      <x:c r="A43" s="23"/>
      <x:c r="B43" s="23"/>
      <x:c r="C43" s="23"/>
      <x:c r="D43" s="23"/>
      <x:c r="E43" s="23"/>
      <x:c r="F43" s="23"/>
      <x:c r="G43" s="23"/>
      <x:c r="H43" s="27"/>
      <x:c r="I43" s="27"/>
      <x:c r="J43" s="27"/>
      <x:c r="K43" s="23"/>
      <x:c r="L43" s="26"/>
      <x:c r="M43" s="25" t="str">
        <x:f>IF(LEN(A43&amp;"")=0,IF(COUNTA(A43,B43,C43,D43,E43,F43,G43,H43,I43,J43,K43,L43)=0,"","Enter Offer ID"),IF(COUNTIFS('Quote Comparison'!$A$8:$A$107,A43)&lt;&gt;1,"Duplicate Offer ID",IF(OR(LEN(B43&amp;"")=0,LEN(C43&amp;"")=0,LEN(D43&amp;"")=0,LEN(E43&amp;"")=0,LEN(F43&amp;"")=0,LEN(G43&amp;"")=0,LEN(H43&amp;"")=0,LEN(I43&amp;"")=0,LEN(J43&amp;"")=0,LEN(K43&amp;"")=0,LEN(L43&amp;"")=0),"Complete prices and scope basis",IF(OR(NOT(ISNUMBER(H43)),NOT(ISNUMBER(I43)),NOT(ISNUMBER(J43)),H43&lt;0,I43&lt;0),"Enter valid amounts",IF(OR(NOT(ISNUMBER(L43)),L43&lt;=0),"Enter valid verification date",IF(COUNTIFS('Opening Schedule'!$A$8:$A$107,B43)&lt;&gt;1,"Missing or duplicate Opening ID",IF(INDEX('Opening Schedule'!$G$8:$G$107,MATCH(B43,'Opening Schedule'!$A$8:$A$107,0))&lt;&gt;C43,"Revision mismatch",IF(INDEX('Opening Schedule'!$K$8:$K$107,MATCH(B43,'Opening Schedule'!$A$8:$A$107,0))&lt;&gt;"Recorded","Opening record incomplete","Linked"))))))))</x:f>
      </x:c>
    </x:row>
    <x:row r="44" ht="28" customHeight="1">
      <x:c r="A44" s="23"/>
      <x:c r="B44" s="23"/>
      <x:c r="C44" s="23"/>
      <x:c r="D44" s="23"/>
      <x:c r="E44" s="23"/>
      <x:c r="F44" s="23"/>
      <x:c r="G44" s="23"/>
      <x:c r="H44" s="27"/>
      <x:c r="I44" s="27"/>
      <x:c r="J44" s="27"/>
      <x:c r="K44" s="23"/>
      <x:c r="L44" s="26"/>
      <x:c r="M44" s="25" t="str">
        <x:f>IF(LEN(A44&amp;"")=0,IF(COUNTA(A44,B44,C44,D44,E44,F44,G44,H44,I44,J44,K44,L44)=0,"","Enter Offer ID"),IF(COUNTIFS('Quote Comparison'!$A$8:$A$107,A44)&lt;&gt;1,"Duplicate Offer ID",IF(OR(LEN(B44&amp;"")=0,LEN(C44&amp;"")=0,LEN(D44&amp;"")=0,LEN(E44&amp;"")=0,LEN(F44&amp;"")=0,LEN(G44&amp;"")=0,LEN(H44&amp;"")=0,LEN(I44&amp;"")=0,LEN(J44&amp;"")=0,LEN(K44&amp;"")=0,LEN(L44&amp;"")=0),"Complete prices and scope basis",IF(OR(NOT(ISNUMBER(H44)),NOT(ISNUMBER(I44)),NOT(ISNUMBER(J44)),H44&lt;0,I44&lt;0),"Enter valid amounts",IF(OR(NOT(ISNUMBER(L44)),L44&lt;=0),"Enter valid verification date",IF(COUNTIFS('Opening Schedule'!$A$8:$A$107,B44)&lt;&gt;1,"Missing or duplicate Opening ID",IF(INDEX('Opening Schedule'!$G$8:$G$107,MATCH(B44,'Opening Schedule'!$A$8:$A$107,0))&lt;&gt;C44,"Revision mismatch",IF(INDEX('Opening Schedule'!$K$8:$K$107,MATCH(B44,'Opening Schedule'!$A$8:$A$107,0))&lt;&gt;"Recorded","Opening record incomplete","Linked"))))))))</x:f>
      </x:c>
    </x:row>
    <x:row r="45" ht="28" customHeight="1">
      <x:c r="A45" s="23"/>
      <x:c r="B45" s="23"/>
      <x:c r="C45" s="23"/>
      <x:c r="D45" s="23"/>
      <x:c r="E45" s="23"/>
      <x:c r="F45" s="23"/>
      <x:c r="G45" s="23"/>
      <x:c r="H45" s="27"/>
      <x:c r="I45" s="27"/>
      <x:c r="J45" s="27"/>
      <x:c r="K45" s="23"/>
      <x:c r="L45" s="26"/>
      <x:c r="M45" s="25" t="str">
        <x:f>IF(LEN(A45&amp;"")=0,IF(COUNTA(A45,B45,C45,D45,E45,F45,G45,H45,I45,J45,K45,L45)=0,"","Enter Offer ID"),IF(COUNTIFS('Quote Comparison'!$A$8:$A$107,A45)&lt;&gt;1,"Duplicate Offer ID",IF(OR(LEN(B45&amp;"")=0,LEN(C45&amp;"")=0,LEN(D45&amp;"")=0,LEN(E45&amp;"")=0,LEN(F45&amp;"")=0,LEN(G45&amp;"")=0,LEN(H45&amp;"")=0,LEN(I45&amp;"")=0,LEN(J45&amp;"")=0,LEN(K45&amp;"")=0,LEN(L45&amp;"")=0),"Complete prices and scope basis",IF(OR(NOT(ISNUMBER(H45)),NOT(ISNUMBER(I45)),NOT(ISNUMBER(J45)),H45&lt;0,I45&lt;0),"Enter valid amounts",IF(OR(NOT(ISNUMBER(L45)),L45&lt;=0),"Enter valid verification date",IF(COUNTIFS('Opening Schedule'!$A$8:$A$107,B45)&lt;&gt;1,"Missing or duplicate Opening ID",IF(INDEX('Opening Schedule'!$G$8:$G$107,MATCH(B45,'Opening Schedule'!$A$8:$A$107,0))&lt;&gt;C45,"Revision mismatch",IF(INDEX('Opening Schedule'!$K$8:$K$107,MATCH(B45,'Opening Schedule'!$A$8:$A$107,0))&lt;&gt;"Recorded","Opening record incomplete","Linked"))))))))</x:f>
      </x:c>
    </x:row>
    <x:row r="46" ht="28" customHeight="1">
      <x:c r="A46" s="23"/>
      <x:c r="B46" s="23"/>
      <x:c r="C46" s="23"/>
      <x:c r="D46" s="23"/>
      <x:c r="E46" s="23"/>
      <x:c r="F46" s="23"/>
      <x:c r="G46" s="23"/>
      <x:c r="H46" s="27"/>
      <x:c r="I46" s="27"/>
      <x:c r="J46" s="27"/>
      <x:c r="K46" s="23"/>
      <x:c r="L46" s="26"/>
      <x:c r="M46" s="25" t="str">
        <x:f>IF(LEN(A46&amp;"")=0,IF(COUNTA(A46,B46,C46,D46,E46,F46,G46,H46,I46,J46,K46,L46)=0,"","Enter Offer ID"),IF(COUNTIFS('Quote Comparison'!$A$8:$A$107,A46)&lt;&gt;1,"Duplicate Offer ID",IF(OR(LEN(B46&amp;"")=0,LEN(C46&amp;"")=0,LEN(D46&amp;"")=0,LEN(E46&amp;"")=0,LEN(F46&amp;"")=0,LEN(G46&amp;"")=0,LEN(H46&amp;"")=0,LEN(I46&amp;"")=0,LEN(J46&amp;"")=0,LEN(K46&amp;"")=0,LEN(L46&amp;"")=0),"Complete prices and scope basis",IF(OR(NOT(ISNUMBER(H46)),NOT(ISNUMBER(I46)),NOT(ISNUMBER(J46)),H46&lt;0,I46&lt;0),"Enter valid amounts",IF(OR(NOT(ISNUMBER(L46)),L46&lt;=0),"Enter valid verification date",IF(COUNTIFS('Opening Schedule'!$A$8:$A$107,B46)&lt;&gt;1,"Missing or duplicate Opening ID",IF(INDEX('Opening Schedule'!$G$8:$G$107,MATCH(B46,'Opening Schedule'!$A$8:$A$107,0))&lt;&gt;C46,"Revision mismatch",IF(INDEX('Opening Schedule'!$K$8:$K$107,MATCH(B46,'Opening Schedule'!$A$8:$A$107,0))&lt;&gt;"Recorded","Opening record incomplete","Linked"))))))))</x:f>
      </x:c>
    </x:row>
    <x:row r="47" ht="28" customHeight="1">
      <x:c r="A47" s="23"/>
      <x:c r="B47" s="23"/>
      <x:c r="C47" s="23"/>
      <x:c r="D47" s="23"/>
      <x:c r="E47" s="23"/>
      <x:c r="F47" s="23"/>
      <x:c r="G47" s="23"/>
      <x:c r="H47" s="27"/>
      <x:c r="I47" s="27"/>
      <x:c r="J47" s="27"/>
      <x:c r="K47" s="23"/>
      <x:c r="L47" s="26"/>
      <x:c r="M47" s="25" t="str">
        <x:f>IF(LEN(A47&amp;"")=0,IF(COUNTA(A47,B47,C47,D47,E47,F47,G47,H47,I47,J47,K47,L47)=0,"","Enter Offer ID"),IF(COUNTIFS('Quote Comparison'!$A$8:$A$107,A47)&lt;&gt;1,"Duplicate Offer ID",IF(OR(LEN(B47&amp;"")=0,LEN(C47&amp;"")=0,LEN(D47&amp;"")=0,LEN(E47&amp;"")=0,LEN(F47&amp;"")=0,LEN(G47&amp;"")=0,LEN(H47&amp;"")=0,LEN(I47&amp;"")=0,LEN(J47&amp;"")=0,LEN(K47&amp;"")=0,LEN(L47&amp;"")=0),"Complete prices and scope basis",IF(OR(NOT(ISNUMBER(H47)),NOT(ISNUMBER(I47)),NOT(ISNUMBER(J47)),H47&lt;0,I47&lt;0),"Enter valid amounts",IF(OR(NOT(ISNUMBER(L47)),L47&lt;=0),"Enter valid verification date",IF(COUNTIFS('Opening Schedule'!$A$8:$A$107,B47)&lt;&gt;1,"Missing or duplicate Opening ID",IF(INDEX('Opening Schedule'!$G$8:$G$107,MATCH(B47,'Opening Schedule'!$A$8:$A$107,0))&lt;&gt;C47,"Revision mismatch",IF(INDEX('Opening Schedule'!$K$8:$K$107,MATCH(B47,'Opening Schedule'!$A$8:$A$107,0))&lt;&gt;"Recorded","Opening record incomplete","Linked"))))))))</x:f>
      </x:c>
    </x:row>
    <x:row r="48" ht="28" customHeight="1">
      <x:c r="A48" s="23"/>
      <x:c r="B48" s="23"/>
      <x:c r="C48" s="23"/>
      <x:c r="D48" s="23"/>
      <x:c r="E48" s="23"/>
      <x:c r="F48" s="23"/>
      <x:c r="G48" s="23"/>
      <x:c r="H48" s="27"/>
      <x:c r="I48" s="27"/>
      <x:c r="J48" s="27"/>
      <x:c r="K48" s="23"/>
      <x:c r="L48" s="26"/>
      <x:c r="M48" s="25" t="str">
        <x:f>IF(LEN(A48&amp;"")=0,IF(COUNTA(A48,B48,C48,D48,E48,F48,G48,H48,I48,J48,K48,L48)=0,"","Enter Offer ID"),IF(COUNTIFS('Quote Comparison'!$A$8:$A$107,A48)&lt;&gt;1,"Duplicate Offer ID",IF(OR(LEN(B48&amp;"")=0,LEN(C48&amp;"")=0,LEN(D48&amp;"")=0,LEN(E48&amp;"")=0,LEN(F48&amp;"")=0,LEN(G48&amp;"")=0,LEN(H48&amp;"")=0,LEN(I48&amp;"")=0,LEN(J48&amp;"")=0,LEN(K48&amp;"")=0,LEN(L48&amp;"")=0),"Complete prices and scope basis",IF(OR(NOT(ISNUMBER(H48)),NOT(ISNUMBER(I48)),NOT(ISNUMBER(J48)),H48&lt;0,I48&lt;0),"Enter valid amounts",IF(OR(NOT(ISNUMBER(L48)),L48&lt;=0),"Enter valid verification date",IF(COUNTIFS('Opening Schedule'!$A$8:$A$107,B48)&lt;&gt;1,"Missing or duplicate Opening ID",IF(INDEX('Opening Schedule'!$G$8:$G$107,MATCH(B48,'Opening Schedule'!$A$8:$A$107,0))&lt;&gt;C48,"Revision mismatch",IF(INDEX('Opening Schedule'!$K$8:$K$107,MATCH(B48,'Opening Schedule'!$A$8:$A$107,0))&lt;&gt;"Recorded","Opening record incomplete","Linked"))))))))</x:f>
      </x:c>
    </x:row>
    <x:row r="49" ht="28" customHeight="1">
      <x:c r="A49" s="23"/>
      <x:c r="B49" s="23"/>
      <x:c r="C49" s="23"/>
      <x:c r="D49" s="23"/>
      <x:c r="E49" s="23"/>
      <x:c r="F49" s="23"/>
      <x:c r="G49" s="23"/>
      <x:c r="H49" s="27"/>
      <x:c r="I49" s="27"/>
      <x:c r="J49" s="27"/>
      <x:c r="K49" s="23"/>
      <x:c r="L49" s="26"/>
      <x:c r="M49" s="25" t="str">
        <x:f>IF(LEN(A49&amp;"")=0,IF(COUNTA(A49,B49,C49,D49,E49,F49,G49,H49,I49,J49,K49,L49)=0,"","Enter Offer ID"),IF(COUNTIFS('Quote Comparison'!$A$8:$A$107,A49)&lt;&gt;1,"Duplicate Offer ID",IF(OR(LEN(B49&amp;"")=0,LEN(C49&amp;"")=0,LEN(D49&amp;"")=0,LEN(E49&amp;"")=0,LEN(F49&amp;"")=0,LEN(G49&amp;"")=0,LEN(H49&amp;"")=0,LEN(I49&amp;"")=0,LEN(J49&amp;"")=0,LEN(K49&amp;"")=0,LEN(L49&amp;"")=0),"Complete prices and scope basis",IF(OR(NOT(ISNUMBER(H49)),NOT(ISNUMBER(I49)),NOT(ISNUMBER(J49)),H49&lt;0,I49&lt;0),"Enter valid amounts",IF(OR(NOT(ISNUMBER(L49)),L49&lt;=0),"Enter valid verification date",IF(COUNTIFS('Opening Schedule'!$A$8:$A$107,B49)&lt;&gt;1,"Missing or duplicate Opening ID",IF(INDEX('Opening Schedule'!$G$8:$G$107,MATCH(B49,'Opening Schedule'!$A$8:$A$107,0))&lt;&gt;C49,"Revision mismatch",IF(INDEX('Opening Schedule'!$K$8:$K$107,MATCH(B49,'Opening Schedule'!$A$8:$A$107,0))&lt;&gt;"Recorded","Opening record incomplete","Linked"))))))))</x:f>
      </x:c>
    </x:row>
    <x:row r="50" ht="28" customHeight="1">
      <x:c r="A50" s="23"/>
      <x:c r="B50" s="23"/>
      <x:c r="C50" s="23"/>
      <x:c r="D50" s="23"/>
      <x:c r="E50" s="23"/>
      <x:c r="F50" s="23"/>
      <x:c r="G50" s="23"/>
      <x:c r="H50" s="27"/>
      <x:c r="I50" s="27"/>
      <x:c r="J50" s="27"/>
      <x:c r="K50" s="23"/>
      <x:c r="L50" s="26"/>
      <x:c r="M50" s="25" t="str">
        <x:f>IF(LEN(A50&amp;"")=0,IF(COUNTA(A50,B50,C50,D50,E50,F50,G50,H50,I50,J50,K50,L50)=0,"","Enter Offer ID"),IF(COUNTIFS('Quote Comparison'!$A$8:$A$107,A50)&lt;&gt;1,"Duplicate Offer ID",IF(OR(LEN(B50&amp;"")=0,LEN(C50&amp;"")=0,LEN(D50&amp;"")=0,LEN(E50&amp;"")=0,LEN(F50&amp;"")=0,LEN(G50&amp;"")=0,LEN(H50&amp;"")=0,LEN(I50&amp;"")=0,LEN(J50&amp;"")=0,LEN(K50&amp;"")=0,LEN(L50&amp;"")=0),"Complete prices and scope basis",IF(OR(NOT(ISNUMBER(H50)),NOT(ISNUMBER(I50)),NOT(ISNUMBER(J50)),H50&lt;0,I50&lt;0),"Enter valid amounts",IF(OR(NOT(ISNUMBER(L50)),L50&lt;=0),"Enter valid verification date",IF(COUNTIFS('Opening Schedule'!$A$8:$A$107,B50)&lt;&gt;1,"Missing or duplicate Opening ID",IF(INDEX('Opening Schedule'!$G$8:$G$107,MATCH(B50,'Opening Schedule'!$A$8:$A$107,0))&lt;&gt;C50,"Revision mismatch",IF(INDEX('Opening Schedule'!$K$8:$K$107,MATCH(B50,'Opening Schedule'!$A$8:$A$107,0))&lt;&gt;"Recorded","Opening record incomplete","Linked"))))))))</x:f>
      </x:c>
    </x:row>
    <x:row r="51" ht="28" customHeight="1">
      <x:c r="A51" s="23"/>
      <x:c r="B51" s="23"/>
      <x:c r="C51" s="23"/>
      <x:c r="D51" s="23"/>
      <x:c r="E51" s="23"/>
      <x:c r="F51" s="23"/>
      <x:c r="G51" s="23"/>
      <x:c r="H51" s="27"/>
      <x:c r="I51" s="27"/>
      <x:c r="J51" s="27"/>
      <x:c r="K51" s="23"/>
      <x:c r="L51" s="26"/>
      <x:c r="M51" s="25" t="str">
        <x:f>IF(LEN(A51&amp;"")=0,IF(COUNTA(A51,B51,C51,D51,E51,F51,G51,H51,I51,J51,K51,L51)=0,"","Enter Offer ID"),IF(COUNTIFS('Quote Comparison'!$A$8:$A$107,A51)&lt;&gt;1,"Duplicate Offer ID",IF(OR(LEN(B51&amp;"")=0,LEN(C51&amp;"")=0,LEN(D51&amp;"")=0,LEN(E51&amp;"")=0,LEN(F51&amp;"")=0,LEN(G51&amp;"")=0,LEN(H51&amp;"")=0,LEN(I51&amp;"")=0,LEN(J51&amp;"")=0,LEN(K51&amp;"")=0,LEN(L51&amp;"")=0),"Complete prices and scope basis",IF(OR(NOT(ISNUMBER(H51)),NOT(ISNUMBER(I51)),NOT(ISNUMBER(J51)),H51&lt;0,I51&lt;0),"Enter valid amounts",IF(OR(NOT(ISNUMBER(L51)),L51&lt;=0),"Enter valid verification date",IF(COUNTIFS('Opening Schedule'!$A$8:$A$107,B51)&lt;&gt;1,"Missing or duplicate Opening ID",IF(INDEX('Opening Schedule'!$G$8:$G$107,MATCH(B51,'Opening Schedule'!$A$8:$A$107,0))&lt;&gt;C51,"Revision mismatch",IF(INDEX('Opening Schedule'!$K$8:$K$107,MATCH(B51,'Opening Schedule'!$A$8:$A$107,0))&lt;&gt;"Recorded","Opening record incomplete","Linked"))))))))</x:f>
      </x:c>
    </x:row>
    <x:row r="52" ht="28" customHeight="1">
      <x:c r="A52" s="23"/>
      <x:c r="B52" s="23"/>
      <x:c r="C52" s="23"/>
      <x:c r="D52" s="23"/>
      <x:c r="E52" s="23"/>
      <x:c r="F52" s="23"/>
      <x:c r="G52" s="23"/>
      <x:c r="H52" s="27"/>
      <x:c r="I52" s="27"/>
      <x:c r="J52" s="27"/>
      <x:c r="K52" s="23"/>
      <x:c r="L52" s="26"/>
      <x:c r="M52" s="25" t="str">
        <x:f>IF(LEN(A52&amp;"")=0,IF(COUNTA(A52,B52,C52,D52,E52,F52,G52,H52,I52,J52,K52,L52)=0,"","Enter Offer ID"),IF(COUNTIFS('Quote Comparison'!$A$8:$A$107,A52)&lt;&gt;1,"Duplicate Offer ID",IF(OR(LEN(B52&amp;"")=0,LEN(C52&amp;"")=0,LEN(D52&amp;"")=0,LEN(E52&amp;"")=0,LEN(F52&amp;"")=0,LEN(G52&amp;"")=0,LEN(H52&amp;"")=0,LEN(I52&amp;"")=0,LEN(J52&amp;"")=0,LEN(K52&amp;"")=0,LEN(L52&amp;"")=0),"Complete prices and scope basis",IF(OR(NOT(ISNUMBER(H52)),NOT(ISNUMBER(I52)),NOT(ISNUMBER(J52)),H52&lt;0,I52&lt;0),"Enter valid amounts",IF(OR(NOT(ISNUMBER(L52)),L52&lt;=0),"Enter valid verification date",IF(COUNTIFS('Opening Schedule'!$A$8:$A$107,B52)&lt;&gt;1,"Missing or duplicate Opening ID",IF(INDEX('Opening Schedule'!$G$8:$G$107,MATCH(B52,'Opening Schedule'!$A$8:$A$107,0))&lt;&gt;C52,"Revision mismatch",IF(INDEX('Opening Schedule'!$K$8:$K$107,MATCH(B52,'Opening Schedule'!$A$8:$A$107,0))&lt;&gt;"Recorded","Opening record incomplete","Linked"))))))))</x:f>
      </x:c>
    </x:row>
    <x:row r="53" ht="28" customHeight="1">
      <x:c r="A53" s="23"/>
      <x:c r="B53" s="23"/>
      <x:c r="C53" s="23"/>
      <x:c r="D53" s="23"/>
      <x:c r="E53" s="23"/>
      <x:c r="F53" s="23"/>
      <x:c r="G53" s="23"/>
      <x:c r="H53" s="27"/>
      <x:c r="I53" s="27"/>
      <x:c r="J53" s="27"/>
      <x:c r="K53" s="23"/>
      <x:c r="L53" s="26"/>
      <x:c r="M53" s="25" t="str">
        <x:f>IF(LEN(A53&amp;"")=0,IF(COUNTA(A53,B53,C53,D53,E53,F53,G53,H53,I53,J53,K53,L53)=0,"","Enter Offer ID"),IF(COUNTIFS('Quote Comparison'!$A$8:$A$107,A53)&lt;&gt;1,"Duplicate Offer ID",IF(OR(LEN(B53&amp;"")=0,LEN(C53&amp;"")=0,LEN(D53&amp;"")=0,LEN(E53&amp;"")=0,LEN(F53&amp;"")=0,LEN(G53&amp;"")=0,LEN(H53&amp;"")=0,LEN(I53&amp;"")=0,LEN(J53&amp;"")=0,LEN(K53&amp;"")=0,LEN(L53&amp;"")=0),"Complete prices and scope basis",IF(OR(NOT(ISNUMBER(H53)),NOT(ISNUMBER(I53)),NOT(ISNUMBER(J53)),H53&lt;0,I53&lt;0),"Enter valid amounts",IF(OR(NOT(ISNUMBER(L53)),L53&lt;=0),"Enter valid verification date",IF(COUNTIFS('Opening Schedule'!$A$8:$A$107,B53)&lt;&gt;1,"Missing or duplicate Opening ID",IF(INDEX('Opening Schedule'!$G$8:$G$107,MATCH(B53,'Opening Schedule'!$A$8:$A$107,0))&lt;&gt;C53,"Revision mismatch",IF(INDEX('Opening Schedule'!$K$8:$K$107,MATCH(B53,'Opening Schedule'!$A$8:$A$107,0))&lt;&gt;"Recorded","Opening record incomplete","Linked"))))))))</x:f>
      </x:c>
    </x:row>
    <x:row r="54" ht="28" customHeight="1">
      <x:c r="A54" s="23"/>
      <x:c r="B54" s="23"/>
      <x:c r="C54" s="23"/>
      <x:c r="D54" s="23"/>
      <x:c r="E54" s="23"/>
      <x:c r="F54" s="23"/>
      <x:c r="G54" s="23"/>
      <x:c r="H54" s="27"/>
      <x:c r="I54" s="27"/>
      <x:c r="J54" s="27"/>
      <x:c r="K54" s="23"/>
      <x:c r="L54" s="26"/>
      <x:c r="M54" s="25" t="str">
        <x:f>IF(LEN(A54&amp;"")=0,IF(COUNTA(A54,B54,C54,D54,E54,F54,G54,H54,I54,J54,K54,L54)=0,"","Enter Offer ID"),IF(COUNTIFS('Quote Comparison'!$A$8:$A$107,A54)&lt;&gt;1,"Duplicate Offer ID",IF(OR(LEN(B54&amp;"")=0,LEN(C54&amp;"")=0,LEN(D54&amp;"")=0,LEN(E54&amp;"")=0,LEN(F54&amp;"")=0,LEN(G54&amp;"")=0,LEN(H54&amp;"")=0,LEN(I54&amp;"")=0,LEN(J54&amp;"")=0,LEN(K54&amp;"")=0,LEN(L54&amp;"")=0),"Complete prices and scope basis",IF(OR(NOT(ISNUMBER(H54)),NOT(ISNUMBER(I54)),NOT(ISNUMBER(J54)),H54&lt;0,I54&lt;0),"Enter valid amounts",IF(OR(NOT(ISNUMBER(L54)),L54&lt;=0),"Enter valid verification date",IF(COUNTIFS('Opening Schedule'!$A$8:$A$107,B54)&lt;&gt;1,"Missing or duplicate Opening ID",IF(INDEX('Opening Schedule'!$G$8:$G$107,MATCH(B54,'Opening Schedule'!$A$8:$A$107,0))&lt;&gt;C54,"Revision mismatch",IF(INDEX('Opening Schedule'!$K$8:$K$107,MATCH(B54,'Opening Schedule'!$A$8:$A$107,0))&lt;&gt;"Recorded","Opening record incomplete","Linked"))))))))</x:f>
      </x:c>
    </x:row>
    <x:row r="55" ht="28" customHeight="1">
      <x:c r="A55" s="23"/>
      <x:c r="B55" s="23"/>
      <x:c r="C55" s="23"/>
      <x:c r="D55" s="23"/>
      <x:c r="E55" s="23"/>
      <x:c r="F55" s="23"/>
      <x:c r="G55" s="23"/>
      <x:c r="H55" s="27"/>
      <x:c r="I55" s="27"/>
      <x:c r="J55" s="27"/>
      <x:c r="K55" s="23"/>
      <x:c r="L55" s="26"/>
      <x:c r="M55" s="25" t="str">
        <x:f>IF(LEN(A55&amp;"")=0,IF(COUNTA(A55,B55,C55,D55,E55,F55,G55,H55,I55,J55,K55,L55)=0,"","Enter Offer ID"),IF(COUNTIFS('Quote Comparison'!$A$8:$A$107,A55)&lt;&gt;1,"Duplicate Offer ID",IF(OR(LEN(B55&amp;"")=0,LEN(C55&amp;"")=0,LEN(D55&amp;"")=0,LEN(E55&amp;"")=0,LEN(F55&amp;"")=0,LEN(G55&amp;"")=0,LEN(H55&amp;"")=0,LEN(I55&amp;"")=0,LEN(J55&amp;"")=0,LEN(K55&amp;"")=0,LEN(L55&amp;"")=0),"Complete prices and scope basis",IF(OR(NOT(ISNUMBER(H55)),NOT(ISNUMBER(I55)),NOT(ISNUMBER(J55)),H55&lt;0,I55&lt;0),"Enter valid amounts",IF(OR(NOT(ISNUMBER(L55)),L55&lt;=0),"Enter valid verification date",IF(COUNTIFS('Opening Schedule'!$A$8:$A$107,B55)&lt;&gt;1,"Missing or duplicate Opening ID",IF(INDEX('Opening Schedule'!$G$8:$G$107,MATCH(B55,'Opening Schedule'!$A$8:$A$107,0))&lt;&gt;C55,"Revision mismatch",IF(INDEX('Opening Schedule'!$K$8:$K$107,MATCH(B55,'Opening Schedule'!$A$8:$A$107,0))&lt;&gt;"Recorded","Opening record incomplete","Linked"))))))))</x:f>
      </x:c>
    </x:row>
    <x:row r="56" ht="28" customHeight="1">
      <x:c r="A56" s="23"/>
      <x:c r="B56" s="23"/>
      <x:c r="C56" s="23"/>
      <x:c r="D56" s="23"/>
      <x:c r="E56" s="23"/>
      <x:c r="F56" s="23"/>
      <x:c r="G56" s="23"/>
      <x:c r="H56" s="27"/>
      <x:c r="I56" s="27"/>
      <x:c r="J56" s="27"/>
      <x:c r="K56" s="23"/>
      <x:c r="L56" s="26"/>
      <x:c r="M56" s="25" t="str">
        <x:f>IF(LEN(A56&amp;"")=0,IF(COUNTA(A56,B56,C56,D56,E56,F56,G56,H56,I56,J56,K56,L56)=0,"","Enter Offer ID"),IF(COUNTIFS('Quote Comparison'!$A$8:$A$107,A56)&lt;&gt;1,"Duplicate Offer ID",IF(OR(LEN(B56&amp;"")=0,LEN(C56&amp;"")=0,LEN(D56&amp;"")=0,LEN(E56&amp;"")=0,LEN(F56&amp;"")=0,LEN(G56&amp;"")=0,LEN(H56&amp;"")=0,LEN(I56&amp;"")=0,LEN(J56&amp;"")=0,LEN(K56&amp;"")=0,LEN(L56&amp;"")=0),"Complete prices and scope basis",IF(OR(NOT(ISNUMBER(H56)),NOT(ISNUMBER(I56)),NOT(ISNUMBER(J56)),H56&lt;0,I56&lt;0),"Enter valid amounts",IF(OR(NOT(ISNUMBER(L56)),L56&lt;=0),"Enter valid verification date",IF(COUNTIFS('Opening Schedule'!$A$8:$A$107,B56)&lt;&gt;1,"Missing or duplicate Opening ID",IF(INDEX('Opening Schedule'!$G$8:$G$107,MATCH(B56,'Opening Schedule'!$A$8:$A$107,0))&lt;&gt;C56,"Revision mismatch",IF(INDEX('Opening Schedule'!$K$8:$K$107,MATCH(B56,'Opening Schedule'!$A$8:$A$107,0))&lt;&gt;"Recorded","Opening record incomplete","Linked"))))))))</x:f>
      </x:c>
    </x:row>
    <x:row r="57" ht="28" customHeight="1">
      <x:c r="A57" s="23"/>
      <x:c r="B57" s="23"/>
      <x:c r="C57" s="23"/>
      <x:c r="D57" s="23"/>
      <x:c r="E57" s="23"/>
      <x:c r="F57" s="23"/>
      <x:c r="G57" s="23"/>
      <x:c r="H57" s="27"/>
      <x:c r="I57" s="27"/>
      <x:c r="J57" s="27"/>
      <x:c r="K57" s="23"/>
      <x:c r="L57" s="26"/>
      <x:c r="M57" s="25" t="str">
        <x:f>IF(LEN(A57&amp;"")=0,IF(COUNTA(A57,B57,C57,D57,E57,F57,G57,H57,I57,J57,K57,L57)=0,"","Enter Offer ID"),IF(COUNTIFS('Quote Comparison'!$A$8:$A$107,A57)&lt;&gt;1,"Duplicate Offer ID",IF(OR(LEN(B57&amp;"")=0,LEN(C57&amp;"")=0,LEN(D57&amp;"")=0,LEN(E57&amp;"")=0,LEN(F57&amp;"")=0,LEN(G57&amp;"")=0,LEN(H57&amp;"")=0,LEN(I57&amp;"")=0,LEN(J57&amp;"")=0,LEN(K57&amp;"")=0,LEN(L57&amp;"")=0),"Complete prices and scope basis",IF(OR(NOT(ISNUMBER(H57)),NOT(ISNUMBER(I57)),NOT(ISNUMBER(J57)),H57&lt;0,I57&lt;0),"Enter valid amounts",IF(OR(NOT(ISNUMBER(L57)),L57&lt;=0),"Enter valid verification date",IF(COUNTIFS('Opening Schedule'!$A$8:$A$107,B57)&lt;&gt;1,"Missing or duplicate Opening ID",IF(INDEX('Opening Schedule'!$G$8:$G$107,MATCH(B57,'Opening Schedule'!$A$8:$A$107,0))&lt;&gt;C57,"Revision mismatch",IF(INDEX('Opening Schedule'!$K$8:$K$107,MATCH(B57,'Opening Schedule'!$A$8:$A$107,0))&lt;&gt;"Recorded","Opening record incomplete","Linked"))))))))</x:f>
      </x:c>
    </x:row>
    <x:row r="58" ht="28" customHeight="1">
      <x:c r="A58" s="23"/>
      <x:c r="B58" s="23"/>
      <x:c r="C58" s="23"/>
      <x:c r="D58" s="23"/>
      <x:c r="E58" s="23"/>
      <x:c r="F58" s="23"/>
      <x:c r="G58" s="23"/>
      <x:c r="H58" s="27"/>
      <x:c r="I58" s="27"/>
      <x:c r="J58" s="27"/>
      <x:c r="K58" s="23"/>
      <x:c r="L58" s="26"/>
      <x:c r="M58" s="25" t="str">
        <x:f>IF(LEN(A58&amp;"")=0,IF(COUNTA(A58,B58,C58,D58,E58,F58,G58,H58,I58,J58,K58,L58)=0,"","Enter Offer ID"),IF(COUNTIFS('Quote Comparison'!$A$8:$A$107,A58)&lt;&gt;1,"Duplicate Offer ID",IF(OR(LEN(B58&amp;"")=0,LEN(C58&amp;"")=0,LEN(D58&amp;"")=0,LEN(E58&amp;"")=0,LEN(F58&amp;"")=0,LEN(G58&amp;"")=0,LEN(H58&amp;"")=0,LEN(I58&amp;"")=0,LEN(J58&amp;"")=0,LEN(K58&amp;"")=0,LEN(L58&amp;"")=0),"Complete prices and scope basis",IF(OR(NOT(ISNUMBER(H58)),NOT(ISNUMBER(I58)),NOT(ISNUMBER(J58)),H58&lt;0,I58&lt;0),"Enter valid amounts",IF(OR(NOT(ISNUMBER(L58)),L58&lt;=0),"Enter valid verification date",IF(COUNTIFS('Opening Schedule'!$A$8:$A$107,B58)&lt;&gt;1,"Missing or duplicate Opening ID",IF(INDEX('Opening Schedule'!$G$8:$G$107,MATCH(B58,'Opening Schedule'!$A$8:$A$107,0))&lt;&gt;C58,"Revision mismatch",IF(INDEX('Opening Schedule'!$K$8:$K$107,MATCH(B58,'Opening Schedule'!$A$8:$A$107,0))&lt;&gt;"Recorded","Opening record incomplete","Linked"))))))))</x:f>
      </x:c>
    </x:row>
    <x:row r="59" ht="28" customHeight="1">
      <x:c r="A59" s="23"/>
      <x:c r="B59" s="23"/>
      <x:c r="C59" s="23"/>
      <x:c r="D59" s="23"/>
      <x:c r="E59" s="23"/>
      <x:c r="F59" s="23"/>
      <x:c r="G59" s="23"/>
      <x:c r="H59" s="27"/>
      <x:c r="I59" s="27"/>
      <x:c r="J59" s="27"/>
      <x:c r="K59" s="23"/>
      <x:c r="L59" s="26"/>
      <x:c r="M59" s="25" t="str">
        <x:f>IF(LEN(A59&amp;"")=0,IF(COUNTA(A59,B59,C59,D59,E59,F59,G59,H59,I59,J59,K59,L59)=0,"","Enter Offer ID"),IF(COUNTIFS('Quote Comparison'!$A$8:$A$107,A59)&lt;&gt;1,"Duplicate Offer ID",IF(OR(LEN(B59&amp;"")=0,LEN(C59&amp;"")=0,LEN(D59&amp;"")=0,LEN(E59&amp;"")=0,LEN(F59&amp;"")=0,LEN(G59&amp;"")=0,LEN(H59&amp;"")=0,LEN(I59&amp;"")=0,LEN(J59&amp;"")=0,LEN(K59&amp;"")=0,LEN(L59&amp;"")=0),"Complete prices and scope basis",IF(OR(NOT(ISNUMBER(H59)),NOT(ISNUMBER(I59)),NOT(ISNUMBER(J59)),H59&lt;0,I59&lt;0),"Enter valid amounts",IF(OR(NOT(ISNUMBER(L59)),L59&lt;=0),"Enter valid verification date",IF(COUNTIFS('Opening Schedule'!$A$8:$A$107,B59)&lt;&gt;1,"Missing or duplicate Opening ID",IF(INDEX('Opening Schedule'!$G$8:$G$107,MATCH(B59,'Opening Schedule'!$A$8:$A$107,0))&lt;&gt;C59,"Revision mismatch",IF(INDEX('Opening Schedule'!$K$8:$K$107,MATCH(B59,'Opening Schedule'!$A$8:$A$107,0))&lt;&gt;"Recorded","Opening record incomplete","Linked"))))))))</x:f>
      </x:c>
    </x:row>
    <x:row r="60" ht="28" customHeight="1">
      <x:c r="A60" s="23"/>
      <x:c r="B60" s="23"/>
      <x:c r="C60" s="23"/>
      <x:c r="D60" s="23"/>
      <x:c r="E60" s="23"/>
      <x:c r="F60" s="23"/>
      <x:c r="G60" s="23"/>
      <x:c r="H60" s="27"/>
      <x:c r="I60" s="27"/>
      <x:c r="J60" s="27"/>
      <x:c r="K60" s="23"/>
      <x:c r="L60" s="26"/>
      <x:c r="M60" s="25" t="str">
        <x:f>IF(LEN(A60&amp;"")=0,IF(COUNTA(A60,B60,C60,D60,E60,F60,G60,H60,I60,J60,K60,L60)=0,"","Enter Offer ID"),IF(COUNTIFS('Quote Comparison'!$A$8:$A$107,A60)&lt;&gt;1,"Duplicate Offer ID",IF(OR(LEN(B60&amp;"")=0,LEN(C60&amp;"")=0,LEN(D60&amp;"")=0,LEN(E60&amp;"")=0,LEN(F60&amp;"")=0,LEN(G60&amp;"")=0,LEN(H60&amp;"")=0,LEN(I60&amp;"")=0,LEN(J60&amp;"")=0,LEN(K60&amp;"")=0,LEN(L60&amp;"")=0),"Complete prices and scope basis",IF(OR(NOT(ISNUMBER(H60)),NOT(ISNUMBER(I60)),NOT(ISNUMBER(J60)),H60&lt;0,I60&lt;0),"Enter valid amounts",IF(OR(NOT(ISNUMBER(L60)),L60&lt;=0),"Enter valid verification date",IF(COUNTIFS('Opening Schedule'!$A$8:$A$107,B60)&lt;&gt;1,"Missing or duplicate Opening ID",IF(INDEX('Opening Schedule'!$G$8:$G$107,MATCH(B60,'Opening Schedule'!$A$8:$A$107,0))&lt;&gt;C60,"Revision mismatch",IF(INDEX('Opening Schedule'!$K$8:$K$107,MATCH(B60,'Opening Schedule'!$A$8:$A$107,0))&lt;&gt;"Recorded","Opening record incomplete","Linked"))))))))</x:f>
      </x:c>
    </x:row>
    <x:row r="61" ht="28" customHeight="1">
      <x:c r="A61" s="23"/>
      <x:c r="B61" s="23"/>
      <x:c r="C61" s="23"/>
      <x:c r="D61" s="23"/>
      <x:c r="E61" s="23"/>
      <x:c r="F61" s="23"/>
      <x:c r="G61" s="23"/>
      <x:c r="H61" s="27"/>
      <x:c r="I61" s="27"/>
      <x:c r="J61" s="27"/>
      <x:c r="K61" s="23"/>
      <x:c r="L61" s="26"/>
      <x:c r="M61" s="25" t="str">
        <x:f>IF(LEN(A61&amp;"")=0,IF(COUNTA(A61,B61,C61,D61,E61,F61,G61,H61,I61,J61,K61,L61)=0,"","Enter Offer ID"),IF(COUNTIFS('Quote Comparison'!$A$8:$A$107,A61)&lt;&gt;1,"Duplicate Offer ID",IF(OR(LEN(B61&amp;"")=0,LEN(C61&amp;"")=0,LEN(D61&amp;"")=0,LEN(E61&amp;"")=0,LEN(F61&amp;"")=0,LEN(G61&amp;"")=0,LEN(H61&amp;"")=0,LEN(I61&amp;"")=0,LEN(J61&amp;"")=0,LEN(K61&amp;"")=0,LEN(L61&amp;"")=0),"Complete prices and scope basis",IF(OR(NOT(ISNUMBER(H61)),NOT(ISNUMBER(I61)),NOT(ISNUMBER(J61)),H61&lt;0,I61&lt;0),"Enter valid amounts",IF(OR(NOT(ISNUMBER(L61)),L61&lt;=0),"Enter valid verification date",IF(COUNTIFS('Opening Schedule'!$A$8:$A$107,B61)&lt;&gt;1,"Missing or duplicate Opening ID",IF(INDEX('Opening Schedule'!$G$8:$G$107,MATCH(B61,'Opening Schedule'!$A$8:$A$107,0))&lt;&gt;C61,"Revision mismatch",IF(INDEX('Opening Schedule'!$K$8:$K$107,MATCH(B61,'Opening Schedule'!$A$8:$A$107,0))&lt;&gt;"Recorded","Opening record incomplete","Linked"))))))))</x:f>
      </x:c>
    </x:row>
    <x:row r="62" ht="28" customHeight="1">
      <x:c r="A62" s="23"/>
      <x:c r="B62" s="23"/>
      <x:c r="C62" s="23"/>
      <x:c r="D62" s="23"/>
      <x:c r="E62" s="23"/>
      <x:c r="F62" s="23"/>
      <x:c r="G62" s="23"/>
      <x:c r="H62" s="27"/>
      <x:c r="I62" s="27"/>
      <x:c r="J62" s="27"/>
      <x:c r="K62" s="23"/>
      <x:c r="L62" s="26"/>
      <x:c r="M62" s="25" t="str">
        <x:f>IF(LEN(A62&amp;"")=0,IF(COUNTA(A62,B62,C62,D62,E62,F62,G62,H62,I62,J62,K62,L62)=0,"","Enter Offer ID"),IF(COUNTIFS('Quote Comparison'!$A$8:$A$107,A62)&lt;&gt;1,"Duplicate Offer ID",IF(OR(LEN(B62&amp;"")=0,LEN(C62&amp;"")=0,LEN(D62&amp;"")=0,LEN(E62&amp;"")=0,LEN(F62&amp;"")=0,LEN(G62&amp;"")=0,LEN(H62&amp;"")=0,LEN(I62&amp;"")=0,LEN(J62&amp;"")=0,LEN(K62&amp;"")=0,LEN(L62&amp;"")=0),"Complete prices and scope basis",IF(OR(NOT(ISNUMBER(H62)),NOT(ISNUMBER(I62)),NOT(ISNUMBER(J62)),H62&lt;0,I62&lt;0),"Enter valid amounts",IF(OR(NOT(ISNUMBER(L62)),L62&lt;=0),"Enter valid verification date",IF(COUNTIFS('Opening Schedule'!$A$8:$A$107,B62)&lt;&gt;1,"Missing or duplicate Opening ID",IF(INDEX('Opening Schedule'!$G$8:$G$107,MATCH(B62,'Opening Schedule'!$A$8:$A$107,0))&lt;&gt;C62,"Revision mismatch",IF(INDEX('Opening Schedule'!$K$8:$K$107,MATCH(B62,'Opening Schedule'!$A$8:$A$107,0))&lt;&gt;"Recorded","Opening record incomplete","Linked"))))))))</x:f>
      </x:c>
    </x:row>
    <x:row r="63" ht="28" customHeight="1">
      <x:c r="A63" s="23"/>
      <x:c r="B63" s="23"/>
      <x:c r="C63" s="23"/>
      <x:c r="D63" s="23"/>
      <x:c r="E63" s="23"/>
      <x:c r="F63" s="23"/>
      <x:c r="G63" s="23"/>
      <x:c r="H63" s="27"/>
      <x:c r="I63" s="27"/>
      <x:c r="J63" s="27"/>
      <x:c r="K63" s="23"/>
      <x:c r="L63" s="26"/>
      <x:c r="M63" s="25" t="str">
        <x:f>IF(LEN(A63&amp;"")=0,IF(COUNTA(A63,B63,C63,D63,E63,F63,G63,H63,I63,J63,K63,L63)=0,"","Enter Offer ID"),IF(COUNTIFS('Quote Comparison'!$A$8:$A$107,A63)&lt;&gt;1,"Duplicate Offer ID",IF(OR(LEN(B63&amp;"")=0,LEN(C63&amp;"")=0,LEN(D63&amp;"")=0,LEN(E63&amp;"")=0,LEN(F63&amp;"")=0,LEN(G63&amp;"")=0,LEN(H63&amp;"")=0,LEN(I63&amp;"")=0,LEN(J63&amp;"")=0,LEN(K63&amp;"")=0,LEN(L63&amp;"")=0),"Complete prices and scope basis",IF(OR(NOT(ISNUMBER(H63)),NOT(ISNUMBER(I63)),NOT(ISNUMBER(J63)),H63&lt;0,I63&lt;0),"Enter valid amounts",IF(OR(NOT(ISNUMBER(L63)),L63&lt;=0),"Enter valid verification date",IF(COUNTIFS('Opening Schedule'!$A$8:$A$107,B63)&lt;&gt;1,"Missing or duplicate Opening ID",IF(INDEX('Opening Schedule'!$G$8:$G$107,MATCH(B63,'Opening Schedule'!$A$8:$A$107,0))&lt;&gt;C63,"Revision mismatch",IF(INDEX('Opening Schedule'!$K$8:$K$107,MATCH(B63,'Opening Schedule'!$A$8:$A$107,0))&lt;&gt;"Recorded","Opening record incomplete","Linked"))))))))</x:f>
      </x:c>
    </x:row>
    <x:row r="64" ht="28" customHeight="1">
      <x:c r="A64" s="23"/>
      <x:c r="B64" s="23"/>
      <x:c r="C64" s="23"/>
      <x:c r="D64" s="23"/>
      <x:c r="E64" s="23"/>
      <x:c r="F64" s="23"/>
      <x:c r="G64" s="23"/>
      <x:c r="H64" s="27"/>
      <x:c r="I64" s="27"/>
      <x:c r="J64" s="27"/>
      <x:c r="K64" s="23"/>
      <x:c r="L64" s="26"/>
      <x:c r="M64" s="25" t="str">
        <x:f>IF(LEN(A64&amp;"")=0,IF(COUNTA(A64,B64,C64,D64,E64,F64,G64,H64,I64,J64,K64,L64)=0,"","Enter Offer ID"),IF(COUNTIFS('Quote Comparison'!$A$8:$A$107,A64)&lt;&gt;1,"Duplicate Offer ID",IF(OR(LEN(B64&amp;"")=0,LEN(C64&amp;"")=0,LEN(D64&amp;"")=0,LEN(E64&amp;"")=0,LEN(F64&amp;"")=0,LEN(G64&amp;"")=0,LEN(H64&amp;"")=0,LEN(I64&amp;"")=0,LEN(J64&amp;"")=0,LEN(K64&amp;"")=0,LEN(L64&amp;"")=0),"Complete prices and scope basis",IF(OR(NOT(ISNUMBER(H64)),NOT(ISNUMBER(I64)),NOT(ISNUMBER(J64)),H64&lt;0,I64&lt;0),"Enter valid amounts",IF(OR(NOT(ISNUMBER(L64)),L64&lt;=0),"Enter valid verification date",IF(COUNTIFS('Opening Schedule'!$A$8:$A$107,B64)&lt;&gt;1,"Missing or duplicate Opening ID",IF(INDEX('Opening Schedule'!$G$8:$G$107,MATCH(B64,'Opening Schedule'!$A$8:$A$107,0))&lt;&gt;C64,"Revision mismatch",IF(INDEX('Opening Schedule'!$K$8:$K$107,MATCH(B64,'Opening Schedule'!$A$8:$A$107,0))&lt;&gt;"Recorded","Opening record incomplete","Linked"))))))))</x:f>
      </x:c>
    </x:row>
    <x:row r="65" ht="28" customHeight="1">
      <x:c r="A65" s="23"/>
      <x:c r="B65" s="23"/>
      <x:c r="C65" s="23"/>
      <x:c r="D65" s="23"/>
      <x:c r="E65" s="23"/>
      <x:c r="F65" s="23"/>
      <x:c r="G65" s="23"/>
      <x:c r="H65" s="27"/>
      <x:c r="I65" s="27"/>
      <x:c r="J65" s="27"/>
      <x:c r="K65" s="23"/>
      <x:c r="L65" s="26"/>
      <x:c r="M65" s="25" t="str">
        <x:f>IF(LEN(A65&amp;"")=0,IF(COUNTA(A65,B65,C65,D65,E65,F65,G65,H65,I65,J65,K65,L65)=0,"","Enter Offer ID"),IF(COUNTIFS('Quote Comparison'!$A$8:$A$107,A65)&lt;&gt;1,"Duplicate Offer ID",IF(OR(LEN(B65&amp;"")=0,LEN(C65&amp;"")=0,LEN(D65&amp;"")=0,LEN(E65&amp;"")=0,LEN(F65&amp;"")=0,LEN(G65&amp;"")=0,LEN(H65&amp;"")=0,LEN(I65&amp;"")=0,LEN(J65&amp;"")=0,LEN(K65&amp;"")=0,LEN(L65&amp;"")=0),"Complete prices and scope basis",IF(OR(NOT(ISNUMBER(H65)),NOT(ISNUMBER(I65)),NOT(ISNUMBER(J65)),H65&lt;0,I65&lt;0),"Enter valid amounts",IF(OR(NOT(ISNUMBER(L65)),L65&lt;=0),"Enter valid verification date",IF(COUNTIFS('Opening Schedule'!$A$8:$A$107,B65)&lt;&gt;1,"Missing or duplicate Opening ID",IF(INDEX('Opening Schedule'!$G$8:$G$107,MATCH(B65,'Opening Schedule'!$A$8:$A$107,0))&lt;&gt;C65,"Revision mismatch",IF(INDEX('Opening Schedule'!$K$8:$K$107,MATCH(B65,'Opening Schedule'!$A$8:$A$107,0))&lt;&gt;"Recorded","Opening record incomplete","Linked"))))))))</x:f>
      </x:c>
    </x:row>
    <x:row r="66" ht="28" customHeight="1">
      <x:c r="A66" s="23"/>
      <x:c r="B66" s="23"/>
      <x:c r="C66" s="23"/>
      <x:c r="D66" s="23"/>
      <x:c r="E66" s="23"/>
      <x:c r="F66" s="23"/>
      <x:c r="G66" s="23"/>
      <x:c r="H66" s="27"/>
      <x:c r="I66" s="27"/>
      <x:c r="J66" s="27"/>
      <x:c r="K66" s="23"/>
      <x:c r="L66" s="26"/>
      <x:c r="M66" s="25" t="str">
        <x:f>IF(LEN(A66&amp;"")=0,IF(COUNTA(A66,B66,C66,D66,E66,F66,G66,H66,I66,J66,K66,L66)=0,"","Enter Offer ID"),IF(COUNTIFS('Quote Comparison'!$A$8:$A$107,A66)&lt;&gt;1,"Duplicate Offer ID",IF(OR(LEN(B66&amp;"")=0,LEN(C66&amp;"")=0,LEN(D66&amp;"")=0,LEN(E66&amp;"")=0,LEN(F66&amp;"")=0,LEN(G66&amp;"")=0,LEN(H66&amp;"")=0,LEN(I66&amp;"")=0,LEN(J66&amp;"")=0,LEN(K66&amp;"")=0,LEN(L66&amp;"")=0),"Complete prices and scope basis",IF(OR(NOT(ISNUMBER(H66)),NOT(ISNUMBER(I66)),NOT(ISNUMBER(J66)),H66&lt;0,I66&lt;0),"Enter valid amounts",IF(OR(NOT(ISNUMBER(L66)),L66&lt;=0),"Enter valid verification date",IF(COUNTIFS('Opening Schedule'!$A$8:$A$107,B66)&lt;&gt;1,"Missing or duplicate Opening ID",IF(INDEX('Opening Schedule'!$G$8:$G$107,MATCH(B66,'Opening Schedule'!$A$8:$A$107,0))&lt;&gt;C66,"Revision mismatch",IF(INDEX('Opening Schedule'!$K$8:$K$107,MATCH(B66,'Opening Schedule'!$A$8:$A$107,0))&lt;&gt;"Recorded","Opening record incomplete","Linked"))))))))</x:f>
      </x:c>
    </x:row>
    <x:row r="67" ht="28" customHeight="1">
      <x:c r="A67" s="23"/>
      <x:c r="B67" s="23"/>
      <x:c r="C67" s="23"/>
      <x:c r="D67" s="23"/>
      <x:c r="E67" s="23"/>
      <x:c r="F67" s="23"/>
      <x:c r="G67" s="23"/>
      <x:c r="H67" s="27"/>
      <x:c r="I67" s="27"/>
      <x:c r="J67" s="27"/>
      <x:c r="K67" s="23"/>
      <x:c r="L67" s="26"/>
      <x:c r="M67" s="25" t="str">
        <x:f>IF(LEN(A67&amp;"")=0,IF(COUNTA(A67,B67,C67,D67,E67,F67,G67,H67,I67,J67,K67,L67)=0,"","Enter Offer ID"),IF(COUNTIFS('Quote Comparison'!$A$8:$A$107,A67)&lt;&gt;1,"Duplicate Offer ID",IF(OR(LEN(B67&amp;"")=0,LEN(C67&amp;"")=0,LEN(D67&amp;"")=0,LEN(E67&amp;"")=0,LEN(F67&amp;"")=0,LEN(G67&amp;"")=0,LEN(H67&amp;"")=0,LEN(I67&amp;"")=0,LEN(J67&amp;"")=0,LEN(K67&amp;"")=0,LEN(L67&amp;"")=0),"Complete prices and scope basis",IF(OR(NOT(ISNUMBER(H67)),NOT(ISNUMBER(I67)),NOT(ISNUMBER(J67)),H67&lt;0,I67&lt;0),"Enter valid amounts",IF(OR(NOT(ISNUMBER(L67)),L67&lt;=0),"Enter valid verification date",IF(COUNTIFS('Opening Schedule'!$A$8:$A$107,B67)&lt;&gt;1,"Missing or duplicate Opening ID",IF(INDEX('Opening Schedule'!$G$8:$G$107,MATCH(B67,'Opening Schedule'!$A$8:$A$107,0))&lt;&gt;C67,"Revision mismatch",IF(INDEX('Opening Schedule'!$K$8:$K$107,MATCH(B67,'Opening Schedule'!$A$8:$A$107,0))&lt;&gt;"Recorded","Opening record incomplete","Linked"))))))))</x:f>
      </x:c>
    </x:row>
    <x:row r="68" ht="28" customHeight="1">
      <x:c r="A68" s="23"/>
      <x:c r="B68" s="23"/>
      <x:c r="C68" s="23"/>
      <x:c r="D68" s="23"/>
      <x:c r="E68" s="23"/>
      <x:c r="F68" s="23"/>
      <x:c r="G68" s="23"/>
      <x:c r="H68" s="27"/>
      <x:c r="I68" s="27"/>
      <x:c r="J68" s="27"/>
      <x:c r="K68" s="23"/>
      <x:c r="L68" s="26"/>
      <x:c r="M68" s="25" t="str">
        <x:f>IF(LEN(A68&amp;"")=0,IF(COUNTA(A68,B68,C68,D68,E68,F68,G68,H68,I68,J68,K68,L68)=0,"","Enter Offer ID"),IF(COUNTIFS('Quote Comparison'!$A$8:$A$107,A68)&lt;&gt;1,"Duplicate Offer ID",IF(OR(LEN(B68&amp;"")=0,LEN(C68&amp;"")=0,LEN(D68&amp;"")=0,LEN(E68&amp;"")=0,LEN(F68&amp;"")=0,LEN(G68&amp;"")=0,LEN(H68&amp;"")=0,LEN(I68&amp;"")=0,LEN(J68&amp;"")=0,LEN(K68&amp;"")=0,LEN(L68&amp;"")=0),"Complete prices and scope basis",IF(OR(NOT(ISNUMBER(H68)),NOT(ISNUMBER(I68)),NOT(ISNUMBER(J68)),H68&lt;0,I68&lt;0),"Enter valid amounts",IF(OR(NOT(ISNUMBER(L68)),L68&lt;=0),"Enter valid verification date",IF(COUNTIFS('Opening Schedule'!$A$8:$A$107,B68)&lt;&gt;1,"Missing or duplicate Opening ID",IF(INDEX('Opening Schedule'!$G$8:$G$107,MATCH(B68,'Opening Schedule'!$A$8:$A$107,0))&lt;&gt;C68,"Revision mismatch",IF(INDEX('Opening Schedule'!$K$8:$K$107,MATCH(B68,'Opening Schedule'!$A$8:$A$107,0))&lt;&gt;"Recorded","Opening record incomplete","Linked"))))))))</x:f>
      </x:c>
    </x:row>
    <x:row r="69" ht="28" customHeight="1">
      <x:c r="A69" s="23"/>
      <x:c r="B69" s="23"/>
      <x:c r="C69" s="23"/>
      <x:c r="D69" s="23"/>
      <x:c r="E69" s="23"/>
      <x:c r="F69" s="23"/>
      <x:c r="G69" s="23"/>
      <x:c r="H69" s="27"/>
      <x:c r="I69" s="27"/>
      <x:c r="J69" s="27"/>
      <x:c r="K69" s="23"/>
      <x:c r="L69" s="26"/>
      <x:c r="M69" s="25" t="str">
        <x:f>IF(LEN(A69&amp;"")=0,IF(COUNTA(A69,B69,C69,D69,E69,F69,G69,H69,I69,J69,K69,L69)=0,"","Enter Offer ID"),IF(COUNTIFS('Quote Comparison'!$A$8:$A$107,A69)&lt;&gt;1,"Duplicate Offer ID",IF(OR(LEN(B69&amp;"")=0,LEN(C69&amp;"")=0,LEN(D69&amp;"")=0,LEN(E69&amp;"")=0,LEN(F69&amp;"")=0,LEN(G69&amp;"")=0,LEN(H69&amp;"")=0,LEN(I69&amp;"")=0,LEN(J69&amp;"")=0,LEN(K69&amp;"")=0,LEN(L69&amp;"")=0),"Complete prices and scope basis",IF(OR(NOT(ISNUMBER(H69)),NOT(ISNUMBER(I69)),NOT(ISNUMBER(J69)),H69&lt;0,I69&lt;0),"Enter valid amounts",IF(OR(NOT(ISNUMBER(L69)),L69&lt;=0),"Enter valid verification date",IF(COUNTIFS('Opening Schedule'!$A$8:$A$107,B69)&lt;&gt;1,"Missing or duplicate Opening ID",IF(INDEX('Opening Schedule'!$G$8:$G$107,MATCH(B69,'Opening Schedule'!$A$8:$A$107,0))&lt;&gt;C69,"Revision mismatch",IF(INDEX('Opening Schedule'!$K$8:$K$107,MATCH(B69,'Opening Schedule'!$A$8:$A$107,0))&lt;&gt;"Recorded","Opening record incomplete","Linked"))))))))</x:f>
      </x:c>
    </x:row>
    <x:row r="70" ht="28" customHeight="1">
      <x:c r="A70" s="23"/>
      <x:c r="B70" s="23"/>
      <x:c r="C70" s="23"/>
      <x:c r="D70" s="23"/>
      <x:c r="E70" s="23"/>
      <x:c r="F70" s="23"/>
      <x:c r="G70" s="23"/>
      <x:c r="H70" s="27"/>
      <x:c r="I70" s="27"/>
      <x:c r="J70" s="27"/>
      <x:c r="K70" s="23"/>
      <x:c r="L70" s="26"/>
      <x:c r="M70" s="25" t="str">
        <x:f>IF(LEN(A70&amp;"")=0,IF(COUNTA(A70,B70,C70,D70,E70,F70,G70,H70,I70,J70,K70,L70)=0,"","Enter Offer ID"),IF(COUNTIFS('Quote Comparison'!$A$8:$A$107,A70)&lt;&gt;1,"Duplicate Offer ID",IF(OR(LEN(B70&amp;"")=0,LEN(C70&amp;"")=0,LEN(D70&amp;"")=0,LEN(E70&amp;"")=0,LEN(F70&amp;"")=0,LEN(G70&amp;"")=0,LEN(H70&amp;"")=0,LEN(I70&amp;"")=0,LEN(J70&amp;"")=0,LEN(K70&amp;"")=0,LEN(L70&amp;"")=0),"Complete prices and scope basis",IF(OR(NOT(ISNUMBER(H70)),NOT(ISNUMBER(I70)),NOT(ISNUMBER(J70)),H70&lt;0,I70&lt;0),"Enter valid amounts",IF(OR(NOT(ISNUMBER(L70)),L70&lt;=0),"Enter valid verification date",IF(COUNTIFS('Opening Schedule'!$A$8:$A$107,B70)&lt;&gt;1,"Missing or duplicate Opening ID",IF(INDEX('Opening Schedule'!$G$8:$G$107,MATCH(B70,'Opening Schedule'!$A$8:$A$107,0))&lt;&gt;C70,"Revision mismatch",IF(INDEX('Opening Schedule'!$K$8:$K$107,MATCH(B70,'Opening Schedule'!$A$8:$A$107,0))&lt;&gt;"Recorded","Opening record incomplete","Linked"))))))))</x:f>
      </x:c>
    </x:row>
    <x:row r="71" ht="28" customHeight="1">
      <x:c r="A71" s="23"/>
      <x:c r="B71" s="23"/>
      <x:c r="C71" s="23"/>
      <x:c r="D71" s="23"/>
      <x:c r="E71" s="23"/>
      <x:c r="F71" s="23"/>
      <x:c r="G71" s="23"/>
      <x:c r="H71" s="27"/>
      <x:c r="I71" s="27"/>
      <x:c r="J71" s="27"/>
      <x:c r="K71" s="23"/>
      <x:c r="L71" s="26"/>
      <x:c r="M71" s="25" t="str">
        <x:f>IF(LEN(A71&amp;"")=0,IF(COUNTA(A71,B71,C71,D71,E71,F71,G71,H71,I71,J71,K71,L71)=0,"","Enter Offer ID"),IF(COUNTIFS('Quote Comparison'!$A$8:$A$107,A71)&lt;&gt;1,"Duplicate Offer ID",IF(OR(LEN(B71&amp;"")=0,LEN(C71&amp;"")=0,LEN(D71&amp;"")=0,LEN(E71&amp;"")=0,LEN(F71&amp;"")=0,LEN(G71&amp;"")=0,LEN(H71&amp;"")=0,LEN(I71&amp;"")=0,LEN(J71&amp;"")=0,LEN(K71&amp;"")=0,LEN(L71&amp;"")=0),"Complete prices and scope basis",IF(OR(NOT(ISNUMBER(H71)),NOT(ISNUMBER(I71)),NOT(ISNUMBER(J71)),H71&lt;0,I71&lt;0),"Enter valid amounts",IF(OR(NOT(ISNUMBER(L71)),L71&lt;=0),"Enter valid verification date",IF(COUNTIFS('Opening Schedule'!$A$8:$A$107,B71)&lt;&gt;1,"Missing or duplicate Opening ID",IF(INDEX('Opening Schedule'!$G$8:$G$107,MATCH(B71,'Opening Schedule'!$A$8:$A$107,0))&lt;&gt;C71,"Revision mismatch",IF(INDEX('Opening Schedule'!$K$8:$K$107,MATCH(B71,'Opening Schedule'!$A$8:$A$107,0))&lt;&gt;"Recorded","Opening record incomplete","Linked"))))))))</x:f>
      </x:c>
    </x:row>
    <x:row r="72" ht="28" customHeight="1">
      <x:c r="A72" s="23"/>
      <x:c r="B72" s="23"/>
      <x:c r="C72" s="23"/>
      <x:c r="D72" s="23"/>
      <x:c r="E72" s="23"/>
      <x:c r="F72" s="23"/>
      <x:c r="G72" s="23"/>
      <x:c r="H72" s="27"/>
      <x:c r="I72" s="27"/>
      <x:c r="J72" s="27"/>
      <x:c r="K72" s="23"/>
      <x:c r="L72" s="26"/>
      <x:c r="M72" s="25" t="str">
        <x:f>IF(LEN(A72&amp;"")=0,IF(COUNTA(A72,B72,C72,D72,E72,F72,G72,H72,I72,J72,K72,L72)=0,"","Enter Offer ID"),IF(COUNTIFS('Quote Comparison'!$A$8:$A$107,A72)&lt;&gt;1,"Duplicate Offer ID",IF(OR(LEN(B72&amp;"")=0,LEN(C72&amp;"")=0,LEN(D72&amp;"")=0,LEN(E72&amp;"")=0,LEN(F72&amp;"")=0,LEN(G72&amp;"")=0,LEN(H72&amp;"")=0,LEN(I72&amp;"")=0,LEN(J72&amp;"")=0,LEN(K72&amp;"")=0,LEN(L72&amp;"")=0),"Complete prices and scope basis",IF(OR(NOT(ISNUMBER(H72)),NOT(ISNUMBER(I72)),NOT(ISNUMBER(J72)),H72&lt;0,I72&lt;0),"Enter valid amounts",IF(OR(NOT(ISNUMBER(L72)),L72&lt;=0),"Enter valid verification date",IF(COUNTIFS('Opening Schedule'!$A$8:$A$107,B72)&lt;&gt;1,"Missing or duplicate Opening ID",IF(INDEX('Opening Schedule'!$G$8:$G$107,MATCH(B72,'Opening Schedule'!$A$8:$A$107,0))&lt;&gt;C72,"Revision mismatch",IF(INDEX('Opening Schedule'!$K$8:$K$107,MATCH(B72,'Opening Schedule'!$A$8:$A$107,0))&lt;&gt;"Recorded","Opening record incomplete","Linked"))))))))</x:f>
      </x:c>
    </x:row>
    <x:row r="73" ht="28" customHeight="1">
      <x:c r="A73" s="23"/>
      <x:c r="B73" s="23"/>
      <x:c r="C73" s="23"/>
      <x:c r="D73" s="23"/>
      <x:c r="E73" s="23"/>
      <x:c r="F73" s="23"/>
      <x:c r="G73" s="23"/>
      <x:c r="H73" s="27"/>
      <x:c r="I73" s="27"/>
      <x:c r="J73" s="27"/>
      <x:c r="K73" s="23"/>
      <x:c r="L73" s="26"/>
      <x:c r="M73" s="25" t="str">
        <x:f>IF(LEN(A73&amp;"")=0,IF(COUNTA(A73,B73,C73,D73,E73,F73,G73,H73,I73,J73,K73,L73)=0,"","Enter Offer ID"),IF(COUNTIFS('Quote Comparison'!$A$8:$A$107,A73)&lt;&gt;1,"Duplicate Offer ID",IF(OR(LEN(B73&amp;"")=0,LEN(C73&amp;"")=0,LEN(D73&amp;"")=0,LEN(E73&amp;"")=0,LEN(F73&amp;"")=0,LEN(G73&amp;"")=0,LEN(H73&amp;"")=0,LEN(I73&amp;"")=0,LEN(J73&amp;"")=0,LEN(K73&amp;"")=0,LEN(L73&amp;"")=0),"Complete prices and scope basis",IF(OR(NOT(ISNUMBER(H73)),NOT(ISNUMBER(I73)),NOT(ISNUMBER(J73)),H73&lt;0,I73&lt;0),"Enter valid amounts",IF(OR(NOT(ISNUMBER(L73)),L73&lt;=0),"Enter valid verification date",IF(COUNTIFS('Opening Schedule'!$A$8:$A$107,B73)&lt;&gt;1,"Missing or duplicate Opening ID",IF(INDEX('Opening Schedule'!$G$8:$G$107,MATCH(B73,'Opening Schedule'!$A$8:$A$107,0))&lt;&gt;C73,"Revision mismatch",IF(INDEX('Opening Schedule'!$K$8:$K$107,MATCH(B73,'Opening Schedule'!$A$8:$A$107,0))&lt;&gt;"Recorded","Opening record incomplete","Linked"))))))))</x:f>
      </x:c>
    </x:row>
    <x:row r="74" ht="28" customHeight="1">
      <x:c r="A74" s="23"/>
      <x:c r="B74" s="23"/>
      <x:c r="C74" s="23"/>
      <x:c r="D74" s="23"/>
      <x:c r="E74" s="23"/>
      <x:c r="F74" s="23"/>
      <x:c r="G74" s="23"/>
      <x:c r="H74" s="27"/>
      <x:c r="I74" s="27"/>
      <x:c r="J74" s="27"/>
      <x:c r="K74" s="23"/>
      <x:c r="L74" s="26"/>
      <x:c r="M74" s="25" t="str">
        <x:f>IF(LEN(A74&amp;"")=0,IF(COUNTA(A74,B74,C74,D74,E74,F74,G74,H74,I74,J74,K74,L74)=0,"","Enter Offer ID"),IF(COUNTIFS('Quote Comparison'!$A$8:$A$107,A74)&lt;&gt;1,"Duplicate Offer ID",IF(OR(LEN(B74&amp;"")=0,LEN(C74&amp;"")=0,LEN(D74&amp;"")=0,LEN(E74&amp;"")=0,LEN(F74&amp;"")=0,LEN(G74&amp;"")=0,LEN(H74&amp;"")=0,LEN(I74&amp;"")=0,LEN(J74&amp;"")=0,LEN(K74&amp;"")=0,LEN(L74&amp;"")=0),"Complete prices and scope basis",IF(OR(NOT(ISNUMBER(H74)),NOT(ISNUMBER(I74)),NOT(ISNUMBER(J74)),H74&lt;0,I74&lt;0),"Enter valid amounts",IF(OR(NOT(ISNUMBER(L74)),L74&lt;=0),"Enter valid verification date",IF(COUNTIFS('Opening Schedule'!$A$8:$A$107,B74)&lt;&gt;1,"Missing or duplicate Opening ID",IF(INDEX('Opening Schedule'!$G$8:$G$107,MATCH(B74,'Opening Schedule'!$A$8:$A$107,0))&lt;&gt;C74,"Revision mismatch",IF(INDEX('Opening Schedule'!$K$8:$K$107,MATCH(B74,'Opening Schedule'!$A$8:$A$107,0))&lt;&gt;"Recorded","Opening record incomplete","Linked"))))))))</x:f>
      </x:c>
    </x:row>
    <x:row r="75" ht="28" customHeight="1">
      <x:c r="A75" s="23"/>
      <x:c r="B75" s="23"/>
      <x:c r="C75" s="23"/>
      <x:c r="D75" s="23"/>
      <x:c r="E75" s="23"/>
      <x:c r="F75" s="23"/>
      <x:c r="G75" s="23"/>
      <x:c r="H75" s="27"/>
      <x:c r="I75" s="27"/>
      <x:c r="J75" s="27"/>
      <x:c r="K75" s="23"/>
      <x:c r="L75" s="26"/>
      <x:c r="M75" s="25" t="str">
        <x:f>IF(LEN(A75&amp;"")=0,IF(COUNTA(A75,B75,C75,D75,E75,F75,G75,H75,I75,J75,K75,L75)=0,"","Enter Offer ID"),IF(COUNTIFS('Quote Comparison'!$A$8:$A$107,A75)&lt;&gt;1,"Duplicate Offer ID",IF(OR(LEN(B75&amp;"")=0,LEN(C75&amp;"")=0,LEN(D75&amp;"")=0,LEN(E75&amp;"")=0,LEN(F75&amp;"")=0,LEN(G75&amp;"")=0,LEN(H75&amp;"")=0,LEN(I75&amp;"")=0,LEN(J75&amp;"")=0,LEN(K75&amp;"")=0,LEN(L75&amp;"")=0),"Complete prices and scope basis",IF(OR(NOT(ISNUMBER(H75)),NOT(ISNUMBER(I75)),NOT(ISNUMBER(J75)),H75&lt;0,I75&lt;0),"Enter valid amounts",IF(OR(NOT(ISNUMBER(L75)),L75&lt;=0),"Enter valid verification date",IF(COUNTIFS('Opening Schedule'!$A$8:$A$107,B75)&lt;&gt;1,"Missing or duplicate Opening ID",IF(INDEX('Opening Schedule'!$G$8:$G$107,MATCH(B75,'Opening Schedule'!$A$8:$A$107,0))&lt;&gt;C75,"Revision mismatch",IF(INDEX('Opening Schedule'!$K$8:$K$107,MATCH(B75,'Opening Schedule'!$A$8:$A$107,0))&lt;&gt;"Recorded","Opening record incomplete","Linked"))))))))</x:f>
      </x:c>
    </x:row>
    <x:row r="76" ht="28" customHeight="1">
      <x:c r="A76" s="23"/>
      <x:c r="B76" s="23"/>
      <x:c r="C76" s="23"/>
      <x:c r="D76" s="23"/>
      <x:c r="E76" s="23"/>
      <x:c r="F76" s="23"/>
      <x:c r="G76" s="23"/>
      <x:c r="H76" s="27"/>
      <x:c r="I76" s="27"/>
      <x:c r="J76" s="27"/>
      <x:c r="K76" s="23"/>
      <x:c r="L76" s="26"/>
      <x:c r="M76" s="25" t="str">
        <x:f>IF(LEN(A76&amp;"")=0,IF(COUNTA(A76,B76,C76,D76,E76,F76,G76,H76,I76,J76,K76,L76)=0,"","Enter Offer ID"),IF(COUNTIFS('Quote Comparison'!$A$8:$A$107,A76)&lt;&gt;1,"Duplicate Offer ID",IF(OR(LEN(B76&amp;"")=0,LEN(C76&amp;"")=0,LEN(D76&amp;"")=0,LEN(E76&amp;"")=0,LEN(F76&amp;"")=0,LEN(G76&amp;"")=0,LEN(H76&amp;"")=0,LEN(I76&amp;"")=0,LEN(J76&amp;"")=0,LEN(K76&amp;"")=0,LEN(L76&amp;"")=0),"Complete prices and scope basis",IF(OR(NOT(ISNUMBER(H76)),NOT(ISNUMBER(I76)),NOT(ISNUMBER(J76)),H76&lt;0,I76&lt;0),"Enter valid amounts",IF(OR(NOT(ISNUMBER(L76)),L76&lt;=0),"Enter valid verification date",IF(COUNTIFS('Opening Schedule'!$A$8:$A$107,B76)&lt;&gt;1,"Missing or duplicate Opening ID",IF(INDEX('Opening Schedule'!$G$8:$G$107,MATCH(B76,'Opening Schedule'!$A$8:$A$107,0))&lt;&gt;C76,"Revision mismatch",IF(INDEX('Opening Schedule'!$K$8:$K$107,MATCH(B76,'Opening Schedule'!$A$8:$A$107,0))&lt;&gt;"Recorded","Opening record incomplete","Linked"))))))))</x:f>
      </x:c>
    </x:row>
    <x:row r="77" ht="28" customHeight="1">
      <x:c r="A77" s="23"/>
      <x:c r="B77" s="23"/>
      <x:c r="C77" s="23"/>
      <x:c r="D77" s="23"/>
      <x:c r="E77" s="23"/>
      <x:c r="F77" s="23"/>
      <x:c r="G77" s="23"/>
      <x:c r="H77" s="27"/>
      <x:c r="I77" s="27"/>
      <x:c r="J77" s="27"/>
      <x:c r="K77" s="23"/>
      <x:c r="L77" s="26"/>
      <x:c r="M77" s="25" t="str">
        <x:f>IF(LEN(A77&amp;"")=0,IF(COUNTA(A77,B77,C77,D77,E77,F77,G77,H77,I77,J77,K77,L77)=0,"","Enter Offer ID"),IF(COUNTIFS('Quote Comparison'!$A$8:$A$107,A77)&lt;&gt;1,"Duplicate Offer ID",IF(OR(LEN(B77&amp;"")=0,LEN(C77&amp;"")=0,LEN(D77&amp;"")=0,LEN(E77&amp;"")=0,LEN(F77&amp;"")=0,LEN(G77&amp;"")=0,LEN(H77&amp;"")=0,LEN(I77&amp;"")=0,LEN(J77&amp;"")=0,LEN(K77&amp;"")=0,LEN(L77&amp;"")=0),"Complete prices and scope basis",IF(OR(NOT(ISNUMBER(H77)),NOT(ISNUMBER(I77)),NOT(ISNUMBER(J77)),H77&lt;0,I77&lt;0),"Enter valid amounts",IF(OR(NOT(ISNUMBER(L77)),L77&lt;=0),"Enter valid verification date",IF(COUNTIFS('Opening Schedule'!$A$8:$A$107,B77)&lt;&gt;1,"Missing or duplicate Opening ID",IF(INDEX('Opening Schedule'!$G$8:$G$107,MATCH(B77,'Opening Schedule'!$A$8:$A$107,0))&lt;&gt;C77,"Revision mismatch",IF(INDEX('Opening Schedule'!$K$8:$K$107,MATCH(B77,'Opening Schedule'!$A$8:$A$107,0))&lt;&gt;"Recorded","Opening record incomplete","Linked"))))))))</x:f>
      </x:c>
    </x:row>
    <x:row r="78" ht="28" customHeight="1">
      <x:c r="A78" s="23"/>
      <x:c r="B78" s="23"/>
      <x:c r="C78" s="23"/>
      <x:c r="D78" s="23"/>
      <x:c r="E78" s="23"/>
      <x:c r="F78" s="23"/>
      <x:c r="G78" s="23"/>
      <x:c r="H78" s="27"/>
      <x:c r="I78" s="27"/>
      <x:c r="J78" s="27"/>
      <x:c r="K78" s="23"/>
      <x:c r="L78" s="26"/>
      <x:c r="M78" s="25" t="str">
        <x:f>IF(LEN(A78&amp;"")=0,IF(COUNTA(A78,B78,C78,D78,E78,F78,G78,H78,I78,J78,K78,L78)=0,"","Enter Offer ID"),IF(COUNTIFS('Quote Comparison'!$A$8:$A$107,A78)&lt;&gt;1,"Duplicate Offer ID",IF(OR(LEN(B78&amp;"")=0,LEN(C78&amp;"")=0,LEN(D78&amp;"")=0,LEN(E78&amp;"")=0,LEN(F78&amp;"")=0,LEN(G78&amp;"")=0,LEN(H78&amp;"")=0,LEN(I78&amp;"")=0,LEN(J78&amp;"")=0,LEN(K78&amp;"")=0,LEN(L78&amp;"")=0),"Complete prices and scope basis",IF(OR(NOT(ISNUMBER(H78)),NOT(ISNUMBER(I78)),NOT(ISNUMBER(J78)),H78&lt;0,I78&lt;0),"Enter valid amounts",IF(OR(NOT(ISNUMBER(L78)),L78&lt;=0),"Enter valid verification date",IF(COUNTIFS('Opening Schedule'!$A$8:$A$107,B78)&lt;&gt;1,"Missing or duplicate Opening ID",IF(INDEX('Opening Schedule'!$G$8:$G$107,MATCH(B78,'Opening Schedule'!$A$8:$A$107,0))&lt;&gt;C78,"Revision mismatch",IF(INDEX('Opening Schedule'!$K$8:$K$107,MATCH(B78,'Opening Schedule'!$A$8:$A$107,0))&lt;&gt;"Recorded","Opening record incomplete","Linked"))))))))</x:f>
      </x:c>
    </x:row>
    <x:row r="79" ht="28" customHeight="1">
      <x:c r="A79" s="23"/>
      <x:c r="B79" s="23"/>
      <x:c r="C79" s="23"/>
      <x:c r="D79" s="23"/>
      <x:c r="E79" s="23"/>
      <x:c r="F79" s="23"/>
      <x:c r="G79" s="23"/>
      <x:c r="H79" s="27"/>
      <x:c r="I79" s="27"/>
      <x:c r="J79" s="27"/>
      <x:c r="K79" s="23"/>
      <x:c r="L79" s="26"/>
      <x:c r="M79" s="25" t="str">
        <x:f>IF(LEN(A79&amp;"")=0,IF(COUNTA(A79,B79,C79,D79,E79,F79,G79,H79,I79,J79,K79,L79)=0,"","Enter Offer ID"),IF(COUNTIFS('Quote Comparison'!$A$8:$A$107,A79)&lt;&gt;1,"Duplicate Offer ID",IF(OR(LEN(B79&amp;"")=0,LEN(C79&amp;"")=0,LEN(D79&amp;"")=0,LEN(E79&amp;"")=0,LEN(F79&amp;"")=0,LEN(G79&amp;"")=0,LEN(H79&amp;"")=0,LEN(I79&amp;"")=0,LEN(J79&amp;"")=0,LEN(K79&amp;"")=0,LEN(L79&amp;"")=0),"Complete prices and scope basis",IF(OR(NOT(ISNUMBER(H79)),NOT(ISNUMBER(I79)),NOT(ISNUMBER(J79)),H79&lt;0,I79&lt;0),"Enter valid amounts",IF(OR(NOT(ISNUMBER(L79)),L79&lt;=0),"Enter valid verification date",IF(COUNTIFS('Opening Schedule'!$A$8:$A$107,B79)&lt;&gt;1,"Missing or duplicate Opening ID",IF(INDEX('Opening Schedule'!$G$8:$G$107,MATCH(B79,'Opening Schedule'!$A$8:$A$107,0))&lt;&gt;C79,"Revision mismatch",IF(INDEX('Opening Schedule'!$K$8:$K$107,MATCH(B79,'Opening Schedule'!$A$8:$A$107,0))&lt;&gt;"Recorded","Opening record incomplete","Linked"))))))))</x:f>
      </x:c>
    </x:row>
    <x:row r="80" ht="28" customHeight="1">
      <x:c r="A80" s="23"/>
      <x:c r="B80" s="23"/>
      <x:c r="C80" s="23"/>
      <x:c r="D80" s="23"/>
      <x:c r="E80" s="23"/>
      <x:c r="F80" s="23"/>
      <x:c r="G80" s="23"/>
      <x:c r="H80" s="27"/>
      <x:c r="I80" s="27"/>
      <x:c r="J80" s="27"/>
      <x:c r="K80" s="23"/>
      <x:c r="L80" s="26"/>
      <x:c r="M80" s="25" t="str">
        <x:f>IF(LEN(A80&amp;"")=0,IF(COUNTA(A80,B80,C80,D80,E80,F80,G80,H80,I80,J80,K80,L80)=0,"","Enter Offer ID"),IF(COUNTIFS('Quote Comparison'!$A$8:$A$107,A80)&lt;&gt;1,"Duplicate Offer ID",IF(OR(LEN(B80&amp;"")=0,LEN(C80&amp;"")=0,LEN(D80&amp;"")=0,LEN(E80&amp;"")=0,LEN(F80&amp;"")=0,LEN(G80&amp;"")=0,LEN(H80&amp;"")=0,LEN(I80&amp;"")=0,LEN(J80&amp;"")=0,LEN(K80&amp;"")=0,LEN(L80&amp;"")=0),"Complete prices and scope basis",IF(OR(NOT(ISNUMBER(H80)),NOT(ISNUMBER(I80)),NOT(ISNUMBER(J80)),H80&lt;0,I80&lt;0),"Enter valid amounts",IF(OR(NOT(ISNUMBER(L80)),L80&lt;=0),"Enter valid verification date",IF(COUNTIFS('Opening Schedule'!$A$8:$A$107,B80)&lt;&gt;1,"Missing or duplicate Opening ID",IF(INDEX('Opening Schedule'!$G$8:$G$107,MATCH(B80,'Opening Schedule'!$A$8:$A$107,0))&lt;&gt;C80,"Revision mismatch",IF(INDEX('Opening Schedule'!$K$8:$K$107,MATCH(B80,'Opening Schedule'!$A$8:$A$107,0))&lt;&gt;"Recorded","Opening record incomplete","Linked"))))))))</x:f>
      </x:c>
    </x:row>
    <x:row r="81" ht="28" customHeight="1">
      <x:c r="A81" s="23"/>
      <x:c r="B81" s="23"/>
      <x:c r="C81" s="23"/>
      <x:c r="D81" s="23"/>
      <x:c r="E81" s="23"/>
      <x:c r="F81" s="23"/>
      <x:c r="G81" s="23"/>
      <x:c r="H81" s="27"/>
      <x:c r="I81" s="27"/>
      <x:c r="J81" s="27"/>
      <x:c r="K81" s="23"/>
      <x:c r="L81" s="26"/>
      <x:c r="M81" s="25" t="str">
        <x:f>IF(LEN(A81&amp;"")=0,IF(COUNTA(A81,B81,C81,D81,E81,F81,G81,H81,I81,J81,K81,L81)=0,"","Enter Offer ID"),IF(COUNTIFS('Quote Comparison'!$A$8:$A$107,A81)&lt;&gt;1,"Duplicate Offer ID",IF(OR(LEN(B81&amp;"")=0,LEN(C81&amp;"")=0,LEN(D81&amp;"")=0,LEN(E81&amp;"")=0,LEN(F81&amp;"")=0,LEN(G81&amp;"")=0,LEN(H81&amp;"")=0,LEN(I81&amp;"")=0,LEN(J81&amp;"")=0,LEN(K81&amp;"")=0,LEN(L81&amp;"")=0),"Complete prices and scope basis",IF(OR(NOT(ISNUMBER(H81)),NOT(ISNUMBER(I81)),NOT(ISNUMBER(J81)),H81&lt;0,I81&lt;0),"Enter valid amounts",IF(OR(NOT(ISNUMBER(L81)),L81&lt;=0),"Enter valid verification date",IF(COUNTIFS('Opening Schedule'!$A$8:$A$107,B81)&lt;&gt;1,"Missing or duplicate Opening ID",IF(INDEX('Opening Schedule'!$G$8:$G$107,MATCH(B81,'Opening Schedule'!$A$8:$A$107,0))&lt;&gt;C81,"Revision mismatch",IF(INDEX('Opening Schedule'!$K$8:$K$107,MATCH(B81,'Opening Schedule'!$A$8:$A$107,0))&lt;&gt;"Recorded","Opening record incomplete","Linked"))))))))</x:f>
      </x:c>
    </x:row>
    <x:row r="82" ht="28" customHeight="1">
      <x:c r="A82" s="23"/>
      <x:c r="B82" s="23"/>
      <x:c r="C82" s="23"/>
      <x:c r="D82" s="23"/>
      <x:c r="E82" s="23"/>
      <x:c r="F82" s="23"/>
      <x:c r="G82" s="23"/>
      <x:c r="H82" s="27"/>
      <x:c r="I82" s="27"/>
      <x:c r="J82" s="27"/>
      <x:c r="K82" s="23"/>
      <x:c r="L82" s="26"/>
      <x:c r="M82" s="25" t="str">
        <x:f>IF(LEN(A82&amp;"")=0,IF(COUNTA(A82,B82,C82,D82,E82,F82,G82,H82,I82,J82,K82,L82)=0,"","Enter Offer ID"),IF(COUNTIFS('Quote Comparison'!$A$8:$A$107,A82)&lt;&gt;1,"Duplicate Offer ID",IF(OR(LEN(B82&amp;"")=0,LEN(C82&amp;"")=0,LEN(D82&amp;"")=0,LEN(E82&amp;"")=0,LEN(F82&amp;"")=0,LEN(G82&amp;"")=0,LEN(H82&amp;"")=0,LEN(I82&amp;"")=0,LEN(J82&amp;"")=0,LEN(K82&amp;"")=0,LEN(L82&amp;"")=0),"Complete prices and scope basis",IF(OR(NOT(ISNUMBER(H82)),NOT(ISNUMBER(I82)),NOT(ISNUMBER(J82)),H82&lt;0,I82&lt;0),"Enter valid amounts",IF(OR(NOT(ISNUMBER(L82)),L82&lt;=0),"Enter valid verification date",IF(COUNTIFS('Opening Schedule'!$A$8:$A$107,B82)&lt;&gt;1,"Missing or duplicate Opening ID",IF(INDEX('Opening Schedule'!$G$8:$G$107,MATCH(B82,'Opening Schedule'!$A$8:$A$107,0))&lt;&gt;C82,"Revision mismatch",IF(INDEX('Opening Schedule'!$K$8:$K$107,MATCH(B82,'Opening Schedule'!$A$8:$A$107,0))&lt;&gt;"Recorded","Opening record incomplete","Linked"))))))))</x:f>
      </x:c>
    </x:row>
    <x:row r="83" ht="28" customHeight="1">
      <x:c r="A83" s="23"/>
      <x:c r="B83" s="23"/>
      <x:c r="C83" s="23"/>
      <x:c r="D83" s="23"/>
      <x:c r="E83" s="23"/>
      <x:c r="F83" s="23"/>
      <x:c r="G83" s="23"/>
      <x:c r="H83" s="27"/>
      <x:c r="I83" s="27"/>
      <x:c r="J83" s="27"/>
      <x:c r="K83" s="23"/>
      <x:c r="L83" s="26"/>
      <x:c r="M83" s="25" t="str">
        <x:f>IF(LEN(A83&amp;"")=0,IF(COUNTA(A83,B83,C83,D83,E83,F83,G83,H83,I83,J83,K83,L83)=0,"","Enter Offer ID"),IF(COUNTIFS('Quote Comparison'!$A$8:$A$107,A83)&lt;&gt;1,"Duplicate Offer ID",IF(OR(LEN(B83&amp;"")=0,LEN(C83&amp;"")=0,LEN(D83&amp;"")=0,LEN(E83&amp;"")=0,LEN(F83&amp;"")=0,LEN(G83&amp;"")=0,LEN(H83&amp;"")=0,LEN(I83&amp;"")=0,LEN(J83&amp;"")=0,LEN(K83&amp;"")=0,LEN(L83&amp;"")=0),"Complete prices and scope basis",IF(OR(NOT(ISNUMBER(H83)),NOT(ISNUMBER(I83)),NOT(ISNUMBER(J83)),H83&lt;0,I83&lt;0),"Enter valid amounts",IF(OR(NOT(ISNUMBER(L83)),L83&lt;=0),"Enter valid verification date",IF(COUNTIFS('Opening Schedule'!$A$8:$A$107,B83)&lt;&gt;1,"Missing or duplicate Opening ID",IF(INDEX('Opening Schedule'!$G$8:$G$107,MATCH(B83,'Opening Schedule'!$A$8:$A$107,0))&lt;&gt;C83,"Revision mismatch",IF(INDEX('Opening Schedule'!$K$8:$K$107,MATCH(B83,'Opening Schedule'!$A$8:$A$107,0))&lt;&gt;"Recorded","Opening record incomplete","Linked"))))))))</x:f>
      </x:c>
    </x:row>
    <x:row r="84" ht="28" customHeight="1">
      <x:c r="A84" s="23"/>
      <x:c r="B84" s="23"/>
      <x:c r="C84" s="23"/>
      <x:c r="D84" s="23"/>
      <x:c r="E84" s="23"/>
      <x:c r="F84" s="23"/>
      <x:c r="G84" s="23"/>
      <x:c r="H84" s="27"/>
      <x:c r="I84" s="27"/>
      <x:c r="J84" s="27"/>
      <x:c r="K84" s="23"/>
      <x:c r="L84" s="26"/>
      <x:c r="M84" s="25" t="str">
        <x:f>IF(LEN(A84&amp;"")=0,IF(COUNTA(A84,B84,C84,D84,E84,F84,G84,H84,I84,J84,K84,L84)=0,"","Enter Offer ID"),IF(COUNTIFS('Quote Comparison'!$A$8:$A$107,A84)&lt;&gt;1,"Duplicate Offer ID",IF(OR(LEN(B84&amp;"")=0,LEN(C84&amp;"")=0,LEN(D84&amp;"")=0,LEN(E84&amp;"")=0,LEN(F84&amp;"")=0,LEN(G84&amp;"")=0,LEN(H84&amp;"")=0,LEN(I84&amp;"")=0,LEN(J84&amp;"")=0,LEN(K84&amp;"")=0,LEN(L84&amp;"")=0),"Complete prices and scope basis",IF(OR(NOT(ISNUMBER(H84)),NOT(ISNUMBER(I84)),NOT(ISNUMBER(J84)),H84&lt;0,I84&lt;0),"Enter valid amounts",IF(OR(NOT(ISNUMBER(L84)),L84&lt;=0),"Enter valid verification date",IF(COUNTIFS('Opening Schedule'!$A$8:$A$107,B84)&lt;&gt;1,"Missing or duplicate Opening ID",IF(INDEX('Opening Schedule'!$G$8:$G$107,MATCH(B84,'Opening Schedule'!$A$8:$A$107,0))&lt;&gt;C84,"Revision mismatch",IF(INDEX('Opening Schedule'!$K$8:$K$107,MATCH(B84,'Opening Schedule'!$A$8:$A$107,0))&lt;&gt;"Recorded","Opening record incomplete","Linked"))))))))</x:f>
      </x:c>
    </x:row>
    <x:row r="85" ht="28" customHeight="1">
      <x:c r="A85" s="23"/>
      <x:c r="B85" s="23"/>
      <x:c r="C85" s="23"/>
      <x:c r="D85" s="23"/>
      <x:c r="E85" s="23"/>
      <x:c r="F85" s="23"/>
      <x:c r="G85" s="23"/>
      <x:c r="H85" s="27"/>
      <x:c r="I85" s="27"/>
      <x:c r="J85" s="27"/>
      <x:c r="K85" s="23"/>
      <x:c r="L85" s="26"/>
      <x:c r="M85" s="25" t="str">
        <x:f>IF(LEN(A85&amp;"")=0,IF(COUNTA(A85,B85,C85,D85,E85,F85,G85,H85,I85,J85,K85,L85)=0,"","Enter Offer ID"),IF(COUNTIFS('Quote Comparison'!$A$8:$A$107,A85)&lt;&gt;1,"Duplicate Offer ID",IF(OR(LEN(B85&amp;"")=0,LEN(C85&amp;"")=0,LEN(D85&amp;"")=0,LEN(E85&amp;"")=0,LEN(F85&amp;"")=0,LEN(G85&amp;"")=0,LEN(H85&amp;"")=0,LEN(I85&amp;"")=0,LEN(J85&amp;"")=0,LEN(K85&amp;"")=0,LEN(L85&amp;"")=0),"Complete prices and scope basis",IF(OR(NOT(ISNUMBER(H85)),NOT(ISNUMBER(I85)),NOT(ISNUMBER(J85)),H85&lt;0,I85&lt;0),"Enter valid amounts",IF(OR(NOT(ISNUMBER(L85)),L85&lt;=0),"Enter valid verification date",IF(COUNTIFS('Opening Schedule'!$A$8:$A$107,B85)&lt;&gt;1,"Missing or duplicate Opening ID",IF(INDEX('Opening Schedule'!$G$8:$G$107,MATCH(B85,'Opening Schedule'!$A$8:$A$107,0))&lt;&gt;C85,"Revision mismatch",IF(INDEX('Opening Schedule'!$K$8:$K$107,MATCH(B85,'Opening Schedule'!$A$8:$A$107,0))&lt;&gt;"Recorded","Opening record incomplete","Linked"))))))))</x:f>
      </x:c>
    </x:row>
    <x:row r="86" ht="28" customHeight="1">
      <x:c r="A86" s="23"/>
      <x:c r="B86" s="23"/>
      <x:c r="C86" s="23"/>
      <x:c r="D86" s="23"/>
      <x:c r="E86" s="23"/>
      <x:c r="F86" s="23"/>
      <x:c r="G86" s="23"/>
      <x:c r="H86" s="27"/>
      <x:c r="I86" s="27"/>
      <x:c r="J86" s="27"/>
      <x:c r="K86" s="23"/>
      <x:c r="L86" s="26"/>
      <x:c r="M86" s="25" t="str">
        <x:f>IF(LEN(A86&amp;"")=0,IF(COUNTA(A86,B86,C86,D86,E86,F86,G86,H86,I86,J86,K86,L86)=0,"","Enter Offer ID"),IF(COUNTIFS('Quote Comparison'!$A$8:$A$107,A86)&lt;&gt;1,"Duplicate Offer ID",IF(OR(LEN(B86&amp;"")=0,LEN(C86&amp;"")=0,LEN(D86&amp;"")=0,LEN(E86&amp;"")=0,LEN(F86&amp;"")=0,LEN(G86&amp;"")=0,LEN(H86&amp;"")=0,LEN(I86&amp;"")=0,LEN(J86&amp;"")=0,LEN(K86&amp;"")=0,LEN(L86&amp;"")=0),"Complete prices and scope basis",IF(OR(NOT(ISNUMBER(H86)),NOT(ISNUMBER(I86)),NOT(ISNUMBER(J86)),H86&lt;0,I86&lt;0),"Enter valid amounts",IF(OR(NOT(ISNUMBER(L86)),L86&lt;=0),"Enter valid verification date",IF(COUNTIFS('Opening Schedule'!$A$8:$A$107,B86)&lt;&gt;1,"Missing or duplicate Opening ID",IF(INDEX('Opening Schedule'!$G$8:$G$107,MATCH(B86,'Opening Schedule'!$A$8:$A$107,0))&lt;&gt;C86,"Revision mismatch",IF(INDEX('Opening Schedule'!$K$8:$K$107,MATCH(B86,'Opening Schedule'!$A$8:$A$107,0))&lt;&gt;"Recorded","Opening record incomplete","Linked"))))))))</x:f>
      </x:c>
    </x:row>
    <x:row r="87" ht="28" customHeight="1">
      <x:c r="A87" s="23"/>
      <x:c r="B87" s="23"/>
      <x:c r="C87" s="23"/>
      <x:c r="D87" s="23"/>
      <x:c r="E87" s="23"/>
      <x:c r="F87" s="23"/>
      <x:c r="G87" s="23"/>
      <x:c r="H87" s="27"/>
      <x:c r="I87" s="27"/>
      <x:c r="J87" s="27"/>
      <x:c r="K87" s="23"/>
      <x:c r="L87" s="26"/>
      <x:c r="M87" s="25" t="str">
        <x:f>IF(LEN(A87&amp;"")=0,IF(COUNTA(A87,B87,C87,D87,E87,F87,G87,H87,I87,J87,K87,L87)=0,"","Enter Offer ID"),IF(COUNTIFS('Quote Comparison'!$A$8:$A$107,A87)&lt;&gt;1,"Duplicate Offer ID",IF(OR(LEN(B87&amp;"")=0,LEN(C87&amp;"")=0,LEN(D87&amp;"")=0,LEN(E87&amp;"")=0,LEN(F87&amp;"")=0,LEN(G87&amp;"")=0,LEN(H87&amp;"")=0,LEN(I87&amp;"")=0,LEN(J87&amp;"")=0,LEN(K87&amp;"")=0,LEN(L87&amp;"")=0),"Complete prices and scope basis",IF(OR(NOT(ISNUMBER(H87)),NOT(ISNUMBER(I87)),NOT(ISNUMBER(J87)),H87&lt;0,I87&lt;0),"Enter valid amounts",IF(OR(NOT(ISNUMBER(L87)),L87&lt;=0),"Enter valid verification date",IF(COUNTIFS('Opening Schedule'!$A$8:$A$107,B87)&lt;&gt;1,"Missing or duplicate Opening ID",IF(INDEX('Opening Schedule'!$G$8:$G$107,MATCH(B87,'Opening Schedule'!$A$8:$A$107,0))&lt;&gt;C87,"Revision mismatch",IF(INDEX('Opening Schedule'!$K$8:$K$107,MATCH(B87,'Opening Schedule'!$A$8:$A$107,0))&lt;&gt;"Recorded","Opening record incomplete","Linked"))))))))</x:f>
      </x:c>
    </x:row>
    <x:row r="88" ht="28" customHeight="1">
      <x:c r="A88" s="23"/>
      <x:c r="B88" s="23"/>
      <x:c r="C88" s="23"/>
      <x:c r="D88" s="23"/>
      <x:c r="E88" s="23"/>
      <x:c r="F88" s="23"/>
      <x:c r="G88" s="23"/>
      <x:c r="H88" s="27"/>
      <x:c r="I88" s="27"/>
      <x:c r="J88" s="27"/>
      <x:c r="K88" s="23"/>
      <x:c r="L88" s="26"/>
      <x:c r="M88" s="25" t="str">
        <x:f>IF(LEN(A88&amp;"")=0,IF(COUNTA(A88,B88,C88,D88,E88,F88,G88,H88,I88,J88,K88,L88)=0,"","Enter Offer ID"),IF(COUNTIFS('Quote Comparison'!$A$8:$A$107,A88)&lt;&gt;1,"Duplicate Offer ID",IF(OR(LEN(B88&amp;"")=0,LEN(C88&amp;"")=0,LEN(D88&amp;"")=0,LEN(E88&amp;"")=0,LEN(F88&amp;"")=0,LEN(G88&amp;"")=0,LEN(H88&amp;"")=0,LEN(I88&amp;"")=0,LEN(J88&amp;"")=0,LEN(K88&amp;"")=0,LEN(L88&amp;"")=0),"Complete prices and scope basis",IF(OR(NOT(ISNUMBER(H88)),NOT(ISNUMBER(I88)),NOT(ISNUMBER(J88)),H88&lt;0,I88&lt;0),"Enter valid amounts",IF(OR(NOT(ISNUMBER(L88)),L88&lt;=0),"Enter valid verification date",IF(COUNTIFS('Opening Schedule'!$A$8:$A$107,B88)&lt;&gt;1,"Missing or duplicate Opening ID",IF(INDEX('Opening Schedule'!$G$8:$G$107,MATCH(B88,'Opening Schedule'!$A$8:$A$107,0))&lt;&gt;C88,"Revision mismatch",IF(INDEX('Opening Schedule'!$K$8:$K$107,MATCH(B88,'Opening Schedule'!$A$8:$A$107,0))&lt;&gt;"Recorded","Opening record incomplete","Linked"))))))))</x:f>
      </x:c>
    </x:row>
    <x:row r="89" ht="28" customHeight="1">
      <x:c r="A89" s="23"/>
      <x:c r="B89" s="23"/>
      <x:c r="C89" s="23"/>
      <x:c r="D89" s="23"/>
      <x:c r="E89" s="23"/>
      <x:c r="F89" s="23"/>
      <x:c r="G89" s="23"/>
      <x:c r="H89" s="27"/>
      <x:c r="I89" s="27"/>
      <x:c r="J89" s="27"/>
      <x:c r="K89" s="23"/>
      <x:c r="L89" s="26"/>
      <x:c r="M89" s="25" t="str">
        <x:f>IF(LEN(A89&amp;"")=0,IF(COUNTA(A89,B89,C89,D89,E89,F89,G89,H89,I89,J89,K89,L89)=0,"","Enter Offer ID"),IF(COUNTIFS('Quote Comparison'!$A$8:$A$107,A89)&lt;&gt;1,"Duplicate Offer ID",IF(OR(LEN(B89&amp;"")=0,LEN(C89&amp;"")=0,LEN(D89&amp;"")=0,LEN(E89&amp;"")=0,LEN(F89&amp;"")=0,LEN(G89&amp;"")=0,LEN(H89&amp;"")=0,LEN(I89&amp;"")=0,LEN(J89&amp;"")=0,LEN(K89&amp;"")=0,LEN(L89&amp;"")=0),"Complete prices and scope basis",IF(OR(NOT(ISNUMBER(H89)),NOT(ISNUMBER(I89)),NOT(ISNUMBER(J89)),H89&lt;0,I89&lt;0),"Enter valid amounts",IF(OR(NOT(ISNUMBER(L89)),L89&lt;=0),"Enter valid verification date",IF(COUNTIFS('Opening Schedule'!$A$8:$A$107,B89)&lt;&gt;1,"Missing or duplicate Opening ID",IF(INDEX('Opening Schedule'!$G$8:$G$107,MATCH(B89,'Opening Schedule'!$A$8:$A$107,0))&lt;&gt;C89,"Revision mismatch",IF(INDEX('Opening Schedule'!$K$8:$K$107,MATCH(B89,'Opening Schedule'!$A$8:$A$107,0))&lt;&gt;"Recorded","Opening record incomplete","Linked"))))))))</x:f>
      </x:c>
    </x:row>
    <x:row r="90" ht="28" customHeight="1">
      <x:c r="A90" s="23"/>
      <x:c r="B90" s="23"/>
      <x:c r="C90" s="23"/>
      <x:c r="D90" s="23"/>
      <x:c r="E90" s="23"/>
      <x:c r="F90" s="23"/>
      <x:c r="G90" s="23"/>
      <x:c r="H90" s="27"/>
      <x:c r="I90" s="27"/>
      <x:c r="J90" s="27"/>
      <x:c r="K90" s="23"/>
      <x:c r="L90" s="26"/>
      <x:c r="M90" s="25" t="str">
        <x:f>IF(LEN(A90&amp;"")=0,IF(COUNTA(A90,B90,C90,D90,E90,F90,G90,H90,I90,J90,K90,L90)=0,"","Enter Offer ID"),IF(COUNTIFS('Quote Comparison'!$A$8:$A$107,A90)&lt;&gt;1,"Duplicate Offer ID",IF(OR(LEN(B90&amp;"")=0,LEN(C90&amp;"")=0,LEN(D90&amp;"")=0,LEN(E90&amp;"")=0,LEN(F90&amp;"")=0,LEN(G90&amp;"")=0,LEN(H90&amp;"")=0,LEN(I90&amp;"")=0,LEN(J90&amp;"")=0,LEN(K90&amp;"")=0,LEN(L90&amp;"")=0),"Complete prices and scope basis",IF(OR(NOT(ISNUMBER(H90)),NOT(ISNUMBER(I90)),NOT(ISNUMBER(J90)),H90&lt;0,I90&lt;0),"Enter valid amounts",IF(OR(NOT(ISNUMBER(L90)),L90&lt;=0),"Enter valid verification date",IF(COUNTIFS('Opening Schedule'!$A$8:$A$107,B90)&lt;&gt;1,"Missing or duplicate Opening ID",IF(INDEX('Opening Schedule'!$G$8:$G$107,MATCH(B90,'Opening Schedule'!$A$8:$A$107,0))&lt;&gt;C90,"Revision mismatch",IF(INDEX('Opening Schedule'!$K$8:$K$107,MATCH(B90,'Opening Schedule'!$A$8:$A$107,0))&lt;&gt;"Recorded","Opening record incomplete","Linked"))))))))</x:f>
      </x:c>
    </x:row>
    <x:row r="91" ht="28" customHeight="1">
      <x:c r="A91" s="23"/>
      <x:c r="B91" s="23"/>
      <x:c r="C91" s="23"/>
      <x:c r="D91" s="23"/>
      <x:c r="E91" s="23"/>
      <x:c r="F91" s="23"/>
      <x:c r="G91" s="23"/>
      <x:c r="H91" s="27"/>
      <x:c r="I91" s="27"/>
      <x:c r="J91" s="27"/>
      <x:c r="K91" s="23"/>
      <x:c r="L91" s="26"/>
      <x:c r="M91" s="25" t="str">
        <x:f>IF(LEN(A91&amp;"")=0,IF(COUNTA(A91,B91,C91,D91,E91,F91,G91,H91,I91,J91,K91,L91)=0,"","Enter Offer ID"),IF(COUNTIFS('Quote Comparison'!$A$8:$A$107,A91)&lt;&gt;1,"Duplicate Offer ID",IF(OR(LEN(B91&amp;"")=0,LEN(C91&amp;"")=0,LEN(D91&amp;"")=0,LEN(E91&amp;"")=0,LEN(F91&amp;"")=0,LEN(G91&amp;"")=0,LEN(H91&amp;"")=0,LEN(I91&amp;"")=0,LEN(J91&amp;"")=0,LEN(K91&amp;"")=0,LEN(L91&amp;"")=0),"Complete prices and scope basis",IF(OR(NOT(ISNUMBER(H91)),NOT(ISNUMBER(I91)),NOT(ISNUMBER(J91)),H91&lt;0,I91&lt;0),"Enter valid amounts",IF(OR(NOT(ISNUMBER(L91)),L91&lt;=0),"Enter valid verification date",IF(COUNTIFS('Opening Schedule'!$A$8:$A$107,B91)&lt;&gt;1,"Missing or duplicate Opening ID",IF(INDEX('Opening Schedule'!$G$8:$G$107,MATCH(B91,'Opening Schedule'!$A$8:$A$107,0))&lt;&gt;C91,"Revision mismatch",IF(INDEX('Opening Schedule'!$K$8:$K$107,MATCH(B91,'Opening Schedule'!$A$8:$A$107,0))&lt;&gt;"Recorded","Opening record incomplete","Linked"))))))))</x:f>
      </x:c>
    </x:row>
    <x:row r="92" ht="28" customHeight="1">
      <x:c r="A92" s="23"/>
      <x:c r="B92" s="23"/>
      <x:c r="C92" s="23"/>
      <x:c r="D92" s="23"/>
      <x:c r="E92" s="23"/>
      <x:c r="F92" s="23"/>
      <x:c r="G92" s="23"/>
      <x:c r="H92" s="27"/>
      <x:c r="I92" s="27"/>
      <x:c r="J92" s="27"/>
      <x:c r="K92" s="23"/>
      <x:c r="L92" s="26"/>
      <x:c r="M92" s="25" t="str">
        <x:f>IF(LEN(A92&amp;"")=0,IF(COUNTA(A92,B92,C92,D92,E92,F92,G92,H92,I92,J92,K92,L92)=0,"","Enter Offer ID"),IF(COUNTIFS('Quote Comparison'!$A$8:$A$107,A92)&lt;&gt;1,"Duplicate Offer ID",IF(OR(LEN(B92&amp;"")=0,LEN(C92&amp;"")=0,LEN(D92&amp;"")=0,LEN(E92&amp;"")=0,LEN(F92&amp;"")=0,LEN(G92&amp;"")=0,LEN(H92&amp;"")=0,LEN(I92&amp;"")=0,LEN(J92&amp;"")=0,LEN(K92&amp;"")=0,LEN(L92&amp;"")=0),"Complete prices and scope basis",IF(OR(NOT(ISNUMBER(H92)),NOT(ISNUMBER(I92)),NOT(ISNUMBER(J92)),H92&lt;0,I92&lt;0),"Enter valid amounts",IF(OR(NOT(ISNUMBER(L92)),L92&lt;=0),"Enter valid verification date",IF(COUNTIFS('Opening Schedule'!$A$8:$A$107,B92)&lt;&gt;1,"Missing or duplicate Opening ID",IF(INDEX('Opening Schedule'!$G$8:$G$107,MATCH(B92,'Opening Schedule'!$A$8:$A$107,0))&lt;&gt;C92,"Revision mismatch",IF(INDEX('Opening Schedule'!$K$8:$K$107,MATCH(B92,'Opening Schedule'!$A$8:$A$107,0))&lt;&gt;"Recorded","Opening record incomplete","Linked"))))))))</x:f>
      </x:c>
    </x:row>
    <x:row r="93" ht="28" customHeight="1">
      <x:c r="A93" s="23"/>
      <x:c r="B93" s="23"/>
      <x:c r="C93" s="23"/>
      <x:c r="D93" s="23"/>
      <x:c r="E93" s="23"/>
      <x:c r="F93" s="23"/>
      <x:c r="G93" s="23"/>
      <x:c r="H93" s="27"/>
      <x:c r="I93" s="27"/>
      <x:c r="J93" s="27"/>
      <x:c r="K93" s="23"/>
      <x:c r="L93" s="26"/>
      <x:c r="M93" s="25" t="str">
        <x:f>IF(LEN(A93&amp;"")=0,IF(COUNTA(A93,B93,C93,D93,E93,F93,G93,H93,I93,J93,K93,L93)=0,"","Enter Offer ID"),IF(COUNTIFS('Quote Comparison'!$A$8:$A$107,A93)&lt;&gt;1,"Duplicate Offer ID",IF(OR(LEN(B93&amp;"")=0,LEN(C93&amp;"")=0,LEN(D93&amp;"")=0,LEN(E93&amp;"")=0,LEN(F93&amp;"")=0,LEN(G93&amp;"")=0,LEN(H93&amp;"")=0,LEN(I93&amp;"")=0,LEN(J93&amp;"")=0,LEN(K93&amp;"")=0,LEN(L93&amp;"")=0),"Complete prices and scope basis",IF(OR(NOT(ISNUMBER(H93)),NOT(ISNUMBER(I93)),NOT(ISNUMBER(J93)),H93&lt;0,I93&lt;0),"Enter valid amounts",IF(OR(NOT(ISNUMBER(L93)),L93&lt;=0),"Enter valid verification date",IF(COUNTIFS('Opening Schedule'!$A$8:$A$107,B93)&lt;&gt;1,"Missing or duplicate Opening ID",IF(INDEX('Opening Schedule'!$G$8:$G$107,MATCH(B93,'Opening Schedule'!$A$8:$A$107,0))&lt;&gt;C93,"Revision mismatch",IF(INDEX('Opening Schedule'!$K$8:$K$107,MATCH(B93,'Opening Schedule'!$A$8:$A$107,0))&lt;&gt;"Recorded","Opening record incomplete","Linked"))))))))</x:f>
      </x:c>
    </x:row>
    <x:row r="94" ht="28" customHeight="1">
      <x:c r="A94" s="23"/>
      <x:c r="B94" s="23"/>
      <x:c r="C94" s="23"/>
      <x:c r="D94" s="23"/>
      <x:c r="E94" s="23"/>
      <x:c r="F94" s="23"/>
      <x:c r="G94" s="23"/>
      <x:c r="H94" s="27"/>
      <x:c r="I94" s="27"/>
      <x:c r="J94" s="27"/>
      <x:c r="K94" s="23"/>
      <x:c r="L94" s="26"/>
      <x:c r="M94" s="25" t="str">
        <x:f>IF(LEN(A94&amp;"")=0,IF(COUNTA(A94,B94,C94,D94,E94,F94,G94,H94,I94,J94,K94,L94)=0,"","Enter Offer ID"),IF(COUNTIFS('Quote Comparison'!$A$8:$A$107,A94)&lt;&gt;1,"Duplicate Offer ID",IF(OR(LEN(B94&amp;"")=0,LEN(C94&amp;"")=0,LEN(D94&amp;"")=0,LEN(E94&amp;"")=0,LEN(F94&amp;"")=0,LEN(G94&amp;"")=0,LEN(H94&amp;"")=0,LEN(I94&amp;"")=0,LEN(J94&amp;"")=0,LEN(K94&amp;"")=0,LEN(L94&amp;"")=0),"Complete prices and scope basis",IF(OR(NOT(ISNUMBER(H94)),NOT(ISNUMBER(I94)),NOT(ISNUMBER(J94)),H94&lt;0,I94&lt;0),"Enter valid amounts",IF(OR(NOT(ISNUMBER(L94)),L94&lt;=0),"Enter valid verification date",IF(COUNTIFS('Opening Schedule'!$A$8:$A$107,B94)&lt;&gt;1,"Missing or duplicate Opening ID",IF(INDEX('Opening Schedule'!$G$8:$G$107,MATCH(B94,'Opening Schedule'!$A$8:$A$107,0))&lt;&gt;C94,"Revision mismatch",IF(INDEX('Opening Schedule'!$K$8:$K$107,MATCH(B94,'Opening Schedule'!$A$8:$A$107,0))&lt;&gt;"Recorded","Opening record incomplete","Linked"))))))))</x:f>
      </x:c>
    </x:row>
    <x:row r="95" ht="28" customHeight="1">
      <x:c r="A95" s="23"/>
      <x:c r="B95" s="23"/>
      <x:c r="C95" s="23"/>
      <x:c r="D95" s="23"/>
      <x:c r="E95" s="23"/>
      <x:c r="F95" s="23"/>
      <x:c r="G95" s="23"/>
      <x:c r="H95" s="27"/>
      <x:c r="I95" s="27"/>
      <x:c r="J95" s="27"/>
      <x:c r="K95" s="23"/>
      <x:c r="L95" s="26"/>
      <x:c r="M95" s="25" t="str">
        <x:f>IF(LEN(A95&amp;"")=0,IF(COUNTA(A95,B95,C95,D95,E95,F95,G95,H95,I95,J95,K95,L95)=0,"","Enter Offer ID"),IF(COUNTIFS('Quote Comparison'!$A$8:$A$107,A95)&lt;&gt;1,"Duplicate Offer ID",IF(OR(LEN(B95&amp;"")=0,LEN(C95&amp;"")=0,LEN(D95&amp;"")=0,LEN(E95&amp;"")=0,LEN(F95&amp;"")=0,LEN(G95&amp;"")=0,LEN(H95&amp;"")=0,LEN(I95&amp;"")=0,LEN(J95&amp;"")=0,LEN(K95&amp;"")=0,LEN(L95&amp;"")=0),"Complete prices and scope basis",IF(OR(NOT(ISNUMBER(H95)),NOT(ISNUMBER(I95)),NOT(ISNUMBER(J95)),H95&lt;0,I95&lt;0),"Enter valid amounts",IF(OR(NOT(ISNUMBER(L95)),L95&lt;=0),"Enter valid verification date",IF(COUNTIFS('Opening Schedule'!$A$8:$A$107,B95)&lt;&gt;1,"Missing or duplicate Opening ID",IF(INDEX('Opening Schedule'!$G$8:$G$107,MATCH(B95,'Opening Schedule'!$A$8:$A$107,0))&lt;&gt;C95,"Revision mismatch",IF(INDEX('Opening Schedule'!$K$8:$K$107,MATCH(B95,'Opening Schedule'!$A$8:$A$107,0))&lt;&gt;"Recorded","Opening record incomplete","Linked"))))))))</x:f>
      </x:c>
    </x:row>
    <x:row r="96" ht="28" customHeight="1">
      <x:c r="A96" s="23"/>
      <x:c r="B96" s="23"/>
      <x:c r="C96" s="23"/>
      <x:c r="D96" s="23"/>
      <x:c r="E96" s="23"/>
      <x:c r="F96" s="23"/>
      <x:c r="G96" s="23"/>
      <x:c r="H96" s="27"/>
      <x:c r="I96" s="27"/>
      <x:c r="J96" s="27"/>
      <x:c r="K96" s="23"/>
      <x:c r="L96" s="26"/>
      <x:c r="M96" s="25" t="str">
        <x:f>IF(LEN(A96&amp;"")=0,IF(COUNTA(A96,B96,C96,D96,E96,F96,G96,H96,I96,J96,K96,L96)=0,"","Enter Offer ID"),IF(COUNTIFS('Quote Comparison'!$A$8:$A$107,A96)&lt;&gt;1,"Duplicate Offer ID",IF(OR(LEN(B96&amp;"")=0,LEN(C96&amp;"")=0,LEN(D96&amp;"")=0,LEN(E96&amp;"")=0,LEN(F96&amp;"")=0,LEN(G96&amp;"")=0,LEN(H96&amp;"")=0,LEN(I96&amp;"")=0,LEN(J96&amp;"")=0,LEN(K96&amp;"")=0,LEN(L96&amp;"")=0),"Complete prices and scope basis",IF(OR(NOT(ISNUMBER(H96)),NOT(ISNUMBER(I96)),NOT(ISNUMBER(J96)),H96&lt;0,I96&lt;0),"Enter valid amounts",IF(OR(NOT(ISNUMBER(L96)),L96&lt;=0),"Enter valid verification date",IF(COUNTIFS('Opening Schedule'!$A$8:$A$107,B96)&lt;&gt;1,"Missing or duplicate Opening ID",IF(INDEX('Opening Schedule'!$G$8:$G$107,MATCH(B96,'Opening Schedule'!$A$8:$A$107,0))&lt;&gt;C96,"Revision mismatch",IF(INDEX('Opening Schedule'!$K$8:$K$107,MATCH(B96,'Opening Schedule'!$A$8:$A$107,0))&lt;&gt;"Recorded","Opening record incomplete","Linked"))))))))</x:f>
      </x:c>
    </x:row>
    <x:row r="97" ht="28" customHeight="1">
      <x:c r="A97" s="23"/>
      <x:c r="B97" s="23"/>
      <x:c r="C97" s="23"/>
      <x:c r="D97" s="23"/>
      <x:c r="E97" s="23"/>
      <x:c r="F97" s="23"/>
      <x:c r="G97" s="23"/>
      <x:c r="H97" s="27"/>
      <x:c r="I97" s="27"/>
      <x:c r="J97" s="27"/>
      <x:c r="K97" s="23"/>
      <x:c r="L97" s="26"/>
      <x:c r="M97" s="25" t="str">
        <x:f>IF(LEN(A97&amp;"")=0,IF(COUNTA(A97,B97,C97,D97,E97,F97,G97,H97,I97,J97,K97,L97)=0,"","Enter Offer ID"),IF(COUNTIFS('Quote Comparison'!$A$8:$A$107,A97)&lt;&gt;1,"Duplicate Offer ID",IF(OR(LEN(B97&amp;"")=0,LEN(C97&amp;"")=0,LEN(D97&amp;"")=0,LEN(E97&amp;"")=0,LEN(F97&amp;"")=0,LEN(G97&amp;"")=0,LEN(H97&amp;"")=0,LEN(I97&amp;"")=0,LEN(J97&amp;"")=0,LEN(K97&amp;"")=0,LEN(L97&amp;"")=0),"Complete prices and scope basis",IF(OR(NOT(ISNUMBER(H97)),NOT(ISNUMBER(I97)),NOT(ISNUMBER(J97)),H97&lt;0,I97&lt;0),"Enter valid amounts",IF(OR(NOT(ISNUMBER(L97)),L97&lt;=0),"Enter valid verification date",IF(COUNTIFS('Opening Schedule'!$A$8:$A$107,B97)&lt;&gt;1,"Missing or duplicate Opening ID",IF(INDEX('Opening Schedule'!$G$8:$G$107,MATCH(B97,'Opening Schedule'!$A$8:$A$107,0))&lt;&gt;C97,"Revision mismatch",IF(INDEX('Opening Schedule'!$K$8:$K$107,MATCH(B97,'Opening Schedule'!$A$8:$A$107,0))&lt;&gt;"Recorded","Opening record incomplete","Linked"))))))))</x:f>
      </x:c>
    </x:row>
    <x:row r="98" ht="28" customHeight="1">
      <x:c r="A98" s="23"/>
      <x:c r="B98" s="23"/>
      <x:c r="C98" s="23"/>
      <x:c r="D98" s="23"/>
      <x:c r="E98" s="23"/>
      <x:c r="F98" s="23"/>
      <x:c r="G98" s="23"/>
      <x:c r="H98" s="27"/>
      <x:c r="I98" s="27"/>
      <x:c r="J98" s="27"/>
      <x:c r="K98" s="23"/>
      <x:c r="L98" s="26"/>
      <x:c r="M98" s="25" t="str">
        <x:f>IF(LEN(A98&amp;"")=0,IF(COUNTA(A98,B98,C98,D98,E98,F98,G98,H98,I98,J98,K98,L98)=0,"","Enter Offer ID"),IF(COUNTIFS('Quote Comparison'!$A$8:$A$107,A98)&lt;&gt;1,"Duplicate Offer ID",IF(OR(LEN(B98&amp;"")=0,LEN(C98&amp;"")=0,LEN(D98&amp;"")=0,LEN(E98&amp;"")=0,LEN(F98&amp;"")=0,LEN(G98&amp;"")=0,LEN(H98&amp;"")=0,LEN(I98&amp;"")=0,LEN(J98&amp;"")=0,LEN(K98&amp;"")=0,LEN(L98&amp;"")=0),"Complete prices and scope basis",IF(OR(NOT(ISNUMBER(H98)),NOT(ISNUMBER(I98)),NOT(ISNUMBER(J98)),H98&lt;0,I98&lt;0),"Enter valid amounts",IF(OR(NOT(ISNUMBER(L98)),L98&lt;=0),"Enter valid verification date",IF(COUNTIFS('Opening Schedule'!$A$8:$A$107,B98)&lt;&gt;1,"Missing or duplicate Opening ID",IF(INDEX('Opening Schedule'!$G$8:$G$107,MATCH(B98,'Opening Schedule'!$A$8:$A$107,0))&lt;&gt;C98,"Revision mismatch",IF(INDEX('Opening Schedule'!$K$8:$K$107,MATCH(B98,'Opening Schedule'!$A$8:$A$107,0))&lt;&gt;"Recorded","Opening record incomplete","Linked"))))))))</x:f>
      </x:c>
    </x:row>
    <x:row r="99" ht="28" customHeight="1">
      <x:c r="A99" s="23"/>
      <x:c r="B99" s="23"/>
      <x:c r="C99" s="23"/>
      <x:c r="D99" s="23"/>
      <x:c r="E99" s="23"/>
      <x:c r="F99" s="23"/>
      <x:c r="G99" s="23"/>
      <x:c r="H99" s="27"/>
      <x:c r="I99" s="27"/>
      <x:c r="J99" s="27"/>
      <x:c r="K99" s="23"/>
      <x:c r="L99" s="26"/>
      <x:c r="M99" s="25" t="str">
        <x:f>IF(LEN(A99&amp;"")=0,IF(COUNTA(A99,B99,C99,D99,E99,F99,G99,H99,I99,J99,K99,L99)=0,"","Enter Offer ID"),IF(COUNTIFS('Quote Comparison'!$A$8:$A$107,A99)&lt;&gt;1,"Duplicate Offer ID",IF(OR(LEN(B99&amp;"")=0,LEN(C99&amp;"")=0,LEN(D99&amp;"")=0,LEN(E99&amp;"")=0,LEN(F99&amp;"")=0,LEN(G99&amp;"")=0,LEN(H99&amp;"")=0,LEN(I99&amp;"")=0,LEN(J99&amp;"")=0,LEN(K99&amp;"")=0,LEN(L99&amp;"")=0),"Complete prices and scope basis",IF(OR(NOT(ISNUMBER(H99)),NOT(ISNUMBER(I99)),NOT(ISNUMBER(J99)),H99&lt;0,I99&lt;0),"Enter valid amounts",IF(OR(NOT(ISNUMBER(L99)),L99&lt;=0),"Enter valid verification date",IF(COUNTIFS('Opening Schedule'!$A$8:$A$107,B99)&lt;&gt;1,"Missing or duplicate Opening ID",IF(INDEX('Opening Schedule'!$G$8:$G$107,MATCH(B99,'Opening Schedule'!$A$8:$A$107,0))&lt;&gt;C99,"Revision mismatch",IF(INDEX('Opening Schedule'!$K$8:$K$107,MATCH(B99,'Opening Schedule'!$A$8:$A$107,0))&lt;&gt;"Recorded","Opening record incomplete","Linked"))))))))</x:f>
      </x:c>
    </x:row>
    <x:row r="100" ht="28" customHeight="1">
      <x:c r="A100" s="23"/>
      <x:c r="B100" s="23"/>
      <x:c r="C100" s="23"/>
      <x:c r="D100" s="23"/>
      <x:c r="E100" s="23"/>
      <x:c r="F100" s="23"/>
      <x:c r="G100" s="23"/>
      <x:c r="H100" s="27"/>
      <x:c r="I100" s="27"/>
      <x:c r="J100" s="27"/>
      <x:c r="K100" s="23"/>
      <x:c r="L100" s="26"/>
      <x:c r="M100" s="25" t="str">
        <x:f>IF(LEN(A100&amp;"")=0,IF(COUNTA(A100,B100,C100,D100,E100,F100,G100,H100,I100,J100,K100,L100)=0,"","Enter Offer ID"),IF(COUNTIFS('Quote Comparison'!$A$8:$A$107,A100)&lt;&gt;1,"Duplicate Offer ID",IF(OR(LEN(B100&amp;"")=0,LEN(C100&amp;"")=0,LEN(D100&amp;"")=0,LEN(E100&amp;"")=0,LEN(F100&amp;"")=0,LEN(G100&amp;"")=0,LEN(H100&amp;"")=0,LEN(I100&amp;"")=0,LEN(J100&amp;"")=0,LEN(K100&amp;"")=0,LEN(L100&amp;"")=0),"Complete prices and scope basis",IF(OR(NOT(ISNUMBER(H100)),NOT(ISNUMBER(I100)),NOT(ISNUMBER(J100)),H100&lt;0,I100&lt;0),"Enter valid amounts",IF(OR(NOT(ISNUMBER(L100)),L100&lt;=0),"Enter valid verification date",IF(COUNTIFS('Opening Schedule'!$A$8:$A$107,B100)&lt;&gt;1,"Missing or duplicate Opening ID",IF(INDEX('Opening Schedule'!$G$8:$G$107,MATCH(B100,'Opening Schedule'!$A$8:$A$107,0))&lt;&gt;C100,"Revision mismatch",IF(INDEX('Opening Schedule'!$K$8:$K$107,MATCH(B100,'Opening Schedule'!$A$8:$A$107,0))&lt;&gt;"Recorded","Opening record incomplete","Linked"))))))))</x:f>
      </x:c>
    </x:row>
    <x:row r="101" ht="28" customHeight="1">
      <x:c r="A101" s="23"/>
      <x:c r="B101" s="23"/>
      <x:c r="C101" s="23"/>
      <x:c r="D101" s="23"/>
      <x:c r="E101" s="23"/>
      <x:c r="F101" s="23"/>
      <x:c r="G101" s="23"/>
      <x:c r="H101" s="27"/>
      <x:c r="I101" s="27"/>
      <x:c r="J101" s="27"/>
      <x:c r="K101" s="23"/>
      <x:c r="L101" s="26"/>
      <x:c r="M101" s="25" t="str">
        <x:f>IF(LEN(A101&amp;"")=0,IF(COUNTA(A101,B101,C101,D101,E101,F101,G101,H101,I101,J101,K101,L101)=0,"","Enter Offer ID"),IF(COUNTIFS('Quote Comparison'!$A$8:$A$107,A101)&lt;&gt;1,"Duplicate Offer ID",IF(OR(LEN(B101&amp;"")=0,LEN(C101&amp;"")=0,LEN(D101&amp;"")=0,LEN(E101&amp;"")=0,LEN(F101&amp;"")=0,LEN(G101&amp;"")=0,LEN(H101&amp;"")=0,LEN(I101&amp;"")=0,LEN(J101&amp;"")=0,LEN(K101&amp;"")=0,LEN(L101&amp;"")=0),"Complete prices and scope basis",IF(OR(NOT(ISNUMBER(H101)),NOT(ISNUMBER(I101)),NOT(ISNUMBER(J101)),H101&lt;0,I101&lt;0),"Enter valid amounts",IF(OR(NOT(ISNUMBER(L101)),L101&lt;=0),"Enter valid verification date",IF(COUNTIFS('Opening Schedule'!$A$8:$A$107,B101)&lt;&gt;1,"Missing or duplicate Opening ID",IF(INDEX('Opening Schedule'!$G$8:$G$107,MATCH(B101,'Opening Schedule'!$A$8:$A$107,0))&lt;&gt;C101,"Revision mismatch",IF(INDEX('Opening Schedule'!$K$8:$K$107,MATCH(B101,'Opening Schedule'!$A$8:$A$107,0))&lt;&gt;"Recorded","Opening record incomplete","Linked"))))))))</x:f>
      </x:c>
    </x:row>
    <x:row r="102" ht="28" customHeight="1">
      <x:c r="A102" s="23"/>
      <x:c r="B102" s="23"/>
      <x:c r="C102" s="23"/>
      <x:c r="D102" s="23"/>
      <x:c r="E102" s="23"/>
      <x:c r="F102" s="23"/>
      <x:c r="G102" s="23"/>
      <x:c r="H102" s="27"/>
      <x:c r="I102" s="27"/>
      <x:c r="J102" s="27"/>
      <x:c r="K102" s="23"/>
      <x:c r="L102" s="26"/>
      <x:c r="M102" s="25" t="str">
        <x:f>IF(LEN(A102&amp;"")=0,IF(COUNTA(A102,B102,C102,D102,E102,F102,G102,H102,I102,J102,K102,L102)=0,"","Enter Offer ID"),IF(COUNTIFS('Quote Comparison'!$A$8:$A$107,A102)&lt;&gt;1,"Duplicate Offer ID",IF(OR(LEN(B102&amp;"")=0,LEN(C102&amp;"")=0,LEN(D102&amp;"")=0,LEN(E102&amp;"")=0,LEN(F102&amp;"")=0,LEN(G102&amp;"")=0,LEN(H102&amp;"")=0,LEN(I102&amp;"")=0,LEN(J102&amp;"")=0,LEN(K102&amp;"")=0,LEN(L102&amp;"")=0),"Complete prices and scope basis",IF(OR(NOT(ISNUMBER(H102)),NOT(ISNUMBER(I102)),NOT(ISNUMBER(J102)),H102&lt;0,I102&lt;0),"Enter valid amounts",IF(OR(NOT(ISNUMBER(L102)),L102&lt;=0),"Enter valid verification date",IF(COUNTIFS('Opening Schedule'!$A$8:$A$107,B102)&lt;&gt;1,"Missing or duplicate Opening ID",IF(INDEX('Opening Schedule'!$G$8:$G$107,MATCH(B102,'Opening Schedule'!$A$8:$A$107,0))&lt;&gt;C102,"Revision mismatch",IF(INDEX('Opening Schedule'!$K$8:$K$107,MATCH(B102,'Opening Schedule'!$A$8:$A$107,0))&lt;&gt;"Recorded","Opening record incomplete","Linked"))))))))</x:f>
      </x:c>
    </x:row>
    <x:row r="103" ht="28" customHeight="1">
      <x:c r="A103" s="23"/>
      <x:c r="B103" s="23"/>
      <x:c r="C103" s="23"/>
      <x:c r="D103" s="23"/>
      <x:c r="E103" s="23"/>
      <x:c r="F103" s="23"/>
      <x:c r="G103" s="23"/>
      <x:c r="H103" s="27"/>
      <x:c r="I103" s="27"/>
      <x:c r="J103" s="27"/>
      <x:c r="K103" s="23"/>
      <x:c r="L103" s="26"/>
      <x:c r="M103" s="25" t="str">
        <x:f>IF(LEN(A103&amp;"")=0,IF(COUNTA(A103,B103,C103,D103,E103,F103,G103,H103,I103,J103,K103,L103)=0,"","Enter Offer ID"),IF(COUNTIFS('Quote Comparison'!$A$8:$A$107,A103)&lt;&gt;1,"Duplicate Offer ID",IF(OR(LEN(B103&amp;"")=0,LEN(C103&amp;"")=0,LEN(D103&amp;"")=0,LEN(E103&amp;"")=0,LEN(F103&amp;"")=0,LEN(G103&amp;"")=0,LEN(H103&amp;"")=0,LEN(I103&amp;"")=0,LEN(J103&amp;"")=0,LEN(K103&amp;"")=0,LEN(L103&amp;"")=0),"Complete prices and scope basis",IF(OR(NOT(ISNUMBER(H103)),NOT(ISNUMBER(I103)),NOT(ISNUMBER(J103)),H103&lt;0,I103&lt;0),"Enter valid amounts",IF(OR(NOT(ISNUMBER(L103)),L103&lt;=0),"Enter valid verification date",IF(COUNTIFS('Opening Schedule'!$A$8:$A$107,B103)&lt;&gt;1,"Missing or duplicate Opening ID",IF(INDEX('Opening Schedule'!$G$8:$G$107,MATCH(B103,'Opening Schedule'!$A$8:$A$107,0))&lt;&gt;C103,"Revision mismatch",IF(INDEX('Opening Schedule'!$K$8:$K$107,MATCH(B103,'Opening Schedule'!$A$8:$A$107,0))&lt;&gt;"Recorded","Opening record incomplete","Linked"))))))))</x:f>
      </x:c>
    </x:row>
    <x:row r="104" ht="28" customHeight="1">
      <x:c r="A104" s="23"/>
      <x:c r="B104" s="23"/>
      <x:c r="C104" s="23"/>
      <x:c r="D104" s="23"/>
      <x:c r="E104" s="23"/>
      <x:c r="F104" s="23"/>
      <x:c r="G104" s="23"/>
      <x:c r="H104" s="27"/>
      <x:c r="I104" s="27"/>
      <x:c r="J104" s="27"/>
      <x:c r="K104" s="23"/>
      <x:c r="L104" s="26"/>
      <x:c r="M104" s="25" t="str">
        <x:f>IF(LEN(A104&amp;"")=0,IF(COUNTA(A104,B104,C104,D104,E104,F104,G104,H104,I104,J104,K104,L104)=0,"","Enter Offer ID"),IF(COUNTIFS('Quote Comparison'!$A$8:$A$107,A104)&lt;&gt;1,"Duplicate Offer ID",IF(OR(LEN(B104&amp;"")=0,LEN(C104&amp;"")=0,LEN(D104&amp;"")=0,LEN(E104&amp;"")=0,LEN(F104&amp;"")=0,LEN(G104&amp;"")=0,LEN(H104&amp;"")=0,LEN(I104&amp;"")=0,LEN(J104&amp;"")=0,LEN(K104&amp;"")=0,LEN(L104&amp;"")=0),"Complete prices and scope basis",IF(OR(NOT(ISNUMBER(H104)),NOT(ISNUMBER(I104)),NOT(ISNUMBER(J104)),H104&lt;0,I104&lt;0),"Enter valid amounts",IF(OR(NOT(ISNUMBER(L104)),L104&lt;=0),"Enter valid verification date",IF(COUNTIFS('Opening Schedule'!$A$8:$A$107,B104)&lt;&gt;1,"Missing or duplicate Opening ID",IF(INDEX('Opening Schedule'!$G$8:$G$107,MATCH(B104,'Opening Schedule'!$A$8:$A$107,0))&lt;&gt;C104,"Revision mismatch",IF(INDEX('Opening Schedule'!$K$8:$K$107,MATCH(B104,'Opening Schedule'!$A$8:$A$107,0))&lt;&gt;"Recorded","Opening record incomplete","Linked"))))))))</x:f>
      </x:c>
    </x:row>
    <x:row r="105" ht="28" customHeight="1">
      <x:c r="A105" s="23"/>
      <x:c r="B105" s="23"/>
      <x:c r="C105" s="23"/>
      <x:c r="D105" s="23"/>
      <x:c r="E105" s="23"/>
      <x:c r="F105" s="23"/>
      <x:c r="G105" s="23"/>
      <x:c r="H105" s="27"/>
      <x:c r="I105" s="27"/>
      <x:c r="J105" s="27"/>
      <x:c r="K105" s="23"/>
      <x:c r="L105" s="26"/>
      <x:c r="M105" s="25" t="str">
        <x:f>IF(LEN(A105&amp;"")=0,IF(COUNTA(A105,B105,C105,D105,E105,F105,G105,H105,I105,J105,K105,L105)=0,"","Enter Offer ID"),IF(COUNTIFS('Quote Comparison'!$A$8:$A$107,A105)&lt;&gt;1,"Duplicate Offer ID",IF(OR(LEN(B105&amp;"")=0,LEN(C105&amp;"")=0,LEN(D105&amp;"")=0,LEN(E105&amp;"")=0,LEN(F105&amp;"")=0,LEN(G105&amp;"")=0,LEN(H105&amp;"")=0,LEN(I105&amp;"")=0,LEN(J105&amp;"")=0,LEN(K105&amp;"")=0,LEN(L105&amp;"")=0),"Complete prices and scope basis",IF(OR(NOT(ISNUMBER(H105)),NOT(ISNUMBER(I105)),NOT(ISNUMBER(J105)),H105&lt;0,I105&lt;0),"Enter valid amounts",IF(OR(NOT(ISNUMBER(L105)),L105&lt;=0),"Enter valid verification date",IF(COUNTIFS('Opening Schedule'!$A$8:$A$107,B105)&lt;&gt;1,"Missing or duplicate Opening ID",IF(INDEX('Opening Schedule'!$G$8:$G$107,MATCH(B105,'Opening Schedule'!$A$8:$A$107,0))&lt;&gt;C105,"Revision mismatch",IF(INDEX('Opening Schedule'!$K$8:$K$107,MATCH(B105,'Opening Schedule'!$A$8:$A$107,0))&lt;&gt;"Recorded","Opening record incomplete","Linked"))))))))</x:f>
      </x:c>
    </x:row>
    <x:row r="106" ht="28" customHeight="1">
      <x:c r="A106" s="23"/>
      <x:c r="B106" s="23"/>
      <x:c r="C106" s="23"/>
      <x:c r="D106" s="23"/>
      <x:c r="E106" s="23"/>
      <x:c r="F106" s="23"/>
      <x:c r="G106" s="23"/>
      <x:c r="H106" s="27"/>
      <x:c r="I106" s="27"/>
      <x:c r="J106" s="27"/>
      <x:c r="K106" s="23"/>
      <x:c r="L106" s="26"/>
      <x:c r="M106" s="25" t="str">
        <x:f>IF(LEN(A106&amp;"")=0,IF(COUNTA(A106,B106,C106,D106,E106,F106,G106,H106,I106,J106,K106,L106)=0,"","Enter Offer ID"),IF(COUNTIFS('Quote Comparison'!$A$8:$A$107,A106)&lt;&gt;1,"Duplicate Offer ID",IF(OR(LEN(B106&amp;"")=0,LEN(C106&amp;"")=0,LEN(D106&amp;"")=0,LEN(E106&amp;"")=0,LEN(F106&amp;"")=0,LEN(G106&amp;"")=0,LEN(H106&amp;"")=0,LEN(I106&amp;"")=0,LEN(J106&amp;"")=0,LEN(K106&amp;"")=0,LEN(L106&amp;"")=0),"Complete prices and scope basis",IF(OR(NOT(ISNUMBER(H106)),NOT(ISNUMBER(I106)),NOT(ISNUMBER(J106)),H106&lt;0,I106&lt;0),"Enter valid amounts",IF(OR(NOT(ISNUMBER(L106)),L106&lt;=0),"Enter valid verification date",IF(COUNTIFS('Opening Schedule'!$A$8:$A$107,B106)&lt;&gt;1,"Missing or duplicate Opening ID",IF(INDEX('Opening Schedule'!$G$8:$G$107,MATCH(B106,'Opening Schedule'!$A$8:$A$107,0))&lt;&gt;C106,"Revision mismatch",IF(INDEX('Opening Schedule'!$K$8:$K$107,MATCH(B106,'Opening Schedule'!$A$8:$A$107,0))&lt;&gt;"Recorded","Opening record incomplete","Linked"))))))))</x:f>
      </x:c>
    </x:row>
    <x:row r="107" ht="28" customHeight="1">
      <x:c r="A107" s="23"/>
      <x:c r="B107" s="23"/>
      <x:c r="C107" s="23"/>
      <x:c r="D107" s="23"/>
      <x:c r="E107" s="23"/>
      <x:c r="F107" s="23"/>
      <x:c r="G107" s="23"/>
      <x:c r="H107" s="27"/>
      <x:c r="I107" s="27"/>
      <x:c r="J107" s="27"/>
      <x:c r="K107" s="23"/>
      <x:c r="L107" s="26"/>
      <x:c r="M107" s="25" t="str">
        <x:f>IF(LEN(A107&amp;"")=0,IF(COUNTA(A107,B107,C107,D107,E107,F107,G107,H107,I107,J107,K107,L107)=0,"","Enter Offer ID"),IF(COUNTIFS('Quote Comparison'!$A$8:$A$107,A107)&lt;&gt;1,"Duplicate Offer ID",IF(OR(LEN(B107&amp;"")=0,LEN(C107&amp;"")=0,LEN(D107&amp;"")=0,LEN(E107&amp;"")=0,LEN(F107&amp;"")=0,LEN(G107&amp;"")=0,LEN(H107&amp;"")=0,LEN(I107&amp;"")=0,LEN(J107&amp;"")=0,LEN(K107&amp;"")=0,LEN(L107&amp;"")=0),"Complete prices and scope basis",IF(OR(NOT(ISNUMBER(H107)),NOT(ISNUMBER(I107)),NOT(ISNUMBER(J107)),H107&lt;0,I107&lt;0),"Enter valid amounts",IF(OR(NOT(ISNUMBER(L107)),L107&lt;=0),"Enter valid verification date",IF(COUNTIFS('Opening Schedule'!$A$8:$A$107,B107)&lt;&gt;1,"Missing or duplicate Opening ID",IF(INDEX('Opening Schedule'!$G$8:$G$107,MATCH(B107,'Opening Schedule'!$A$8:$A$107,0))&lt;&gt;C107,"Revision mismatch",IF(INDEX('Opening Schedule'!$K$8:$K$107,MATCH(B107,'Opening Schedule'!$A$8:$A$107,0))&lt;&gt;"Recorded","Opening record incomplete","Linked"))))))))</x:f>
      </x:c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</x:row>
    <x:row r="116">
      <x:c r="A116" s="5" t="str">
        <x:v>Scope review and comparable amount</x:v>
      </x:c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</x:row>
    <x:row r="117" ht="47" customHeight="1">
      <x:c r="A117" s="17" t="str">
        <x:v>Offer ID</x:v>
      </x:c>
      <x:c r="B117" s="18" t="str">
        <x:v>Scope aligned</x:v>
      </x:c>
      <x:c r="C117" s="18" t="str">
        <x:v>Exclusion resolution reference</x:v>
      </x:c>
      <x:c r="D117" s="18" t="str">
        <x:v>Quoted physical quantity</x:v>
      </x:c>
      <x:c r="E117" s="18" t="str">
        <x:v>Count unit</x:v>
      </x:c>
      <x:c r="F117" s="18" t="str">
        <x:v>Scope reviewer</x:v>
      </x:c>
      <x:c r="G117" s="18" t="str">
        <x:v>Scope review date</x:v>
      </x:c>
      <x:c r="H117" s="18" t="str">
        <x:v>Comparable amount</x:v>
      </x:c>
      <x:c r="I117" s="19" t="str">
        <x:v>Scope state</x:v>
      </x:c>
      <x:c r="J117" s="1"/>
      <x:c r="K117" s="1"/>
      <x:c r="L117" s="1"/>
      <x:c r="M117" s="1"/>
    </x:row>
    <x:row r="118" ht="28" customHeight="1">
      <x:c r="A118" s="23"/>
      <x:c r="B118" s="22"/>
      <x:c r="C118" s="23"/>
      <x:c r="D118" s="24"/>
      <x:c r="E118" s="22"/>
      <x:c r="F118" s="23"/>
      <x:c r="G118" s="26"/>
      <x:c r="H118" s="29" t="str">
        <x:f>IF(A118="","",IF(I118="Comparable scope recorded",SUM(INDEX('Quote Comparison'!$H$8:$H$107,MATCH(A118,'Quote Comparison'!$A$8:$A$107,0)),INDEX('Quote Comparison'!$I$8:$I$107,MATCH(A118,'Quote Comparison'!$A$8:$A$107,0)),INDEX('Quote Comparison'!$J$8:$J$107,MATCH(A118,'Quote Comparison'!$A$8:$A$107,0))),""))</x:f>
      </x:c>
      <x:c r="I118" s="25" t="str">
        <x:f>IF(LEN(A118&amp;"")=0,IF(COUNTA(A118,B118,C118,D118,E118,F118,G118)=0,"","Enter Offer ID"),IF(COUNTIFS('Quote Comparison'!$A$118:$A$217,A118)&lt;&gt;1,"Duplicate scope decision",IF(COUNTIFS('Quote Comparison'!$A$8:$A$107,A118)&lt;&gt;1,"Missing or duplicate offer",IF(INDEX('Quote Comparison'!$M$8:$M$107,MATCH(A118,'Quote Comparison'!$A$8:$A$107,0))&lt;&gt;"Linked","Offer incomplete or stale",IF(OR(LEN(B118&amp;"")=0,LEN(C118&amp;"")=0,LEN(D118&amp;"")=0,LEN(E118&amp;"")=0,LEN(F118&amp;"")=0,LEN(G118&amp;"")=0),"Complete scope review",IF(OR(NOT(ISNUMBER(D118)),D118&lt;=0,MOD(D118,1)&lt;&gt;0),"Quantity must be a positive integer",IF(OR(E118&lt;&gt;"each",D118&lt;&gt;INDEX('Opening Schedule'!$E$8:$E$107,MATCH(INDEX('Quote Comparison'!$B$8:$B$107,MATCH(A118,'Quote Comparison'!$A$8:$A$107,0)),'Opening Schedule'!$A$8:$A$107,0))),"Quantity or unit differs from order",IF(B118&lt;&gt;"Confirmed","Resolve scope differences",IF(OR(NOT(ISNUMBER(G118)),G118&lt;=0),"Enter valid scope review date","Comparable scope recorded")))))))))</x:f>
      </x:c>
      <x:c r="J118" s="1"/>
      <x:c r="K118" s="1"/>
      <x:c r="L118" s="1"/>
      <x:c r="M118" s="1"/>
    </x:row>
    <x:row r="119" ht="28" customHeight="1">
      <x:c r="A119" s="23"/>
      <x:c r="B119" s="22"/>
      <x:c r="C119" s="23"/>
      <x:c r="D119" s="24"/>
      <x:c r="E119" s="22"/>
      <x:c r="F119" s="23"/>
      <x:c r="G119" s="26"/>
      <x:c r="H119" s="29" t="str">
        <x:f>IF(A119="","",IF(I119="Comparable scope recorded",SUM(INDEX('Quote Comparison'!$H$8:$H$107,MATCH(A119,'Quote Comparison'!$A$8:$A$107,0)),INDEX('Quote Comparison'!$I$8:$I$107,MATCH(A119,'Quote Comparison'!$A$8:$A$107,0)),INDEX('Quote Comparison'!$J$8:$J$107,MATCH(A119,'Quote Comparison'!$A$8:$A$107,0))),""))</x:f>
      </x:c>
      <x:c r="I119" s="25" t="str">
        <x:f>IF(LEN(A119&amp;"")=0,IF(COUNTA(A119,B119,C119,D119,E119,F119,G119)=0,"","Enter Offer ID"),IF(COUNTIFS('Quote Comparison'!$A$118:$A$217,A119)&lt;&gt;1,"Duplicate scope decision",IF(COUNTIFS('Quote Comparison'!$A$8:$A$107,A119)&lt;&gt;1,"Missing or duplicate offer",IF(INDEX('Quote Comparison'!$M$8:$M$107,MATCH(A119,'Quote Comparison'!$A$8:$A$107,0))&lt;&gt;"Linked","Offer incomplete or stale",IF(OR(LEN(B119&amp;"")=0,LEN(C119&amp;"")=0,LEN(D119&amp;"")=0,LEN(E119&amp;"")=0,LEN(F119&amp;"")=0,LEN(G119&amp;"")=0),"Complete scope review",IF(OR(NOT(ISNUMBER(D119)),D119&lt;=0,MOD(D119,1)&lt;&gt;0),"Quantity must be a positive integer",IF(OR(E119&lt;&gt;"each",D119&lt;&gt;INDEX('Opening Schedule'!$E$8:$E$107,MATCH(INDEX('Quote Comparison'!$B$8:$B$107,MATCH(A119,'Quote Comparison'!$A$8:$A$107,0)),'Opening Schedule'!$A$8:$A$107,0))),"Quantity or unit differs from order",IF(B119&lt;&gt;"Confirmed","Resolve scope differences",IF(OR(NOT(ISNUMBER(G119)),G119&lt;=0),"Enter valid scope review date","Comparable scope recorded")))))))))</x:f>
      </x:c>
      <x:c r="J119" s="1"/>
      <x:c r="K119" s="1"/>
      <x:c r="L119" s="1"/>
      <x:c r="M119" s="1"/>
    </x:row>
    <x:row r="120" ht="28" customHeight="1">
      <x:c r="A120" s="23"/>
      <x:c r="B120" s="22"/>
      <x:c r="C120" s="23"/>
      <x:c r="D120" s="24"/>
      <x:c r="E120" s="22"/>
      <x:c r="F120" s="23"/>
      <x:c r="G120" s="26"/>
      <x:c r="H120" s="29" t="str">
        <x:f>IF(A120="","",IF(I120="Comparable scope recorded",SUM(INDEX('Quote Comparison'!$H$8:$H$107,MATCH(A120,'Quote Comparison'!$A$8:$A$107,0)),INDEX('Quote Comparison'!$I$8:$I$107,MATCH(A120,'Quote Comparison'!$A$8:$A$107,0)),INDEX('Quote Comparison'!$J$8:$J$107,MATCH(A120,'Quote Comparison'!$A$8:$A$107,0))),""))</x:f>
      </x:c>
      <x:c r="I120" s="25" t="str">
        <x:f>IF(LEN(A120&amp;"")=0,IF(COUNTA(A120,B120,C120,D120,E120,F120,G120)=0,"","Enter Offer ID"),IF(COUNTIFS('Quote Comparison'!$A$118:$A$217,A120)&lt;&gt;1,"Duplicate scope decision",IF(COUNTIFS('Quote Comparison'!$A$8:$A$107,A120)&lt;&gt;1,"Missing or duplicate offer",IF(INDEX('Quote Comparison'!$M$8:$M$107,MATCH(A120,'Quote Comparison'!$A$8:$A$107,0))&lt;&gt;"Linked","Offer incomplete or stale",IF(OR(LEN(B120&amp;"")=0,LEN(C120&amp;"")=0,LEN(D120&amp;"")=0,LEN(E120&amp;"")=0,LEN(F120&amp;"")=0,LEN(G120&amp;"")=0),"Complete scope review",IF(OR(NOT(ISNUMBER(D120)),D120&lt;=0,MOD(D120,1)&lt;&gt;0),"Quantity must be a positive integer",IF(OR(E120&lt;&gt;"each",D120&lt;&gt;INDEX('Opening Schedule'!$E$8:$E$107,MATCH(INDEX('Quote Comparison'!$B$8:$B$107,MATCH(A120,'Quote Comparison'!$A$8:$A$107,0)),'Opening Schedule'!$A$8:$A$107,0))),"Quantity or unit differs from order",IF(B120&lt;&gt;"Confirmed","Resolve scope differences",IF(OR(NOT(ISNUMBER(G120)),G120&lt;=0),"Enter valid scope review date","Comparable scope recorded")))))))))</x:f>
      </x:c>
      <x:c r="J120" s="1"/>
      <x:c r="K120" s="1"/>
      <x:c r="L120" s="1"/>
      <x:c r="M120" s="1"/>
    </x:row>
    <x:row r="121" ht="28" customHeight="1">
      <x:c r="A121" s="23"/>
      <x:c r="B121" s="22"/>
      <x:c r="C121" s="23"/>
      <x:c r="D121" s="24"/>
      <x:c r="E121" s="22"/>
      <x:c r="F121" s="23"/>
      <x:c r="G121" s="26"/>
      <x:c r="H121" s="29" t="str">
        <x:f>IF(A121="","",IF(I121="Comparable scope recorded",SUM(INDEX('Quote Comparison'!$H$8:$H$107,MATCH(A121,'Quote Comparison'!$A$8:$A$107,0)),INDEX('Quote Comparison'!$I$8:$I$107,MATCH(A121,'Quote Comparison'!$A$8:$A$107,0)),INDEX('Quote Comparison'!$J$8:$J$107,MATCH(A121,'Quote Comparison'!$A$8:$A$107,0))),""))</x:f>
      </x:c>
      <x:c r="I121" s="25" t="str">
        <x:f>IF(LEN(A121&amp;"")=0,IF(COUNTA(A121,B121,C121,D121,E121,F121,G121)=0,"","Enter Offer ID"),IF(COUNTIFS('Quote Comparison'!$A$118:$A$217,A121)&lt;&gt;1,"Duplicate scope decision",IF(COUNTIFS('Quote Comparison'!$A$8:$A$107,A121)&lt;&gt;1,"Missing or duplicate offer",IF(INDEX('Quote Comparison'!$M$8:$M$107,MATCH(A121,'Quote Comparison'!$A$8:$A$107,0))&lt;&gt;"Linked","Offer incomplete or stale",IF(OR(LEN(B121&amp;"")=0,LEN(C121&amp;"")=0,LEN(D121&amp;"")=0,LEN(E121&amp;"")=0,LEN(F121&amp;"")=0,LEN(G121&amp;"")=0),"Complete scope review",IF(OR(NOT(ISNUMBER(D121)),D121&lt;=0,MOD(D121,1)&lt;&gt;0),"Quantity must be a positive integer",IF(OR(E121&lt;&gt;"each",D121&lt;&gt;INDEX('Opening Schedule'!$E$8:$E$107,MATCH(INDEX('Quote Comparison'!$B$8:$B$107,MATCH(A121,'Quote Comparison'!$A$8:$A$107,0)),'Opening Schedule'!$A$8:$A$107,0))),"Quantity or unit differs from order",IF(B121&lt;&gt;"Confirmed","Resolve scope differences",IF(OR(NOT(ISNUMBER(G121)),G121&lt;=0),"Enter valid scope review date","Comparable scope recorded")))))))))</x:f>
      </x:c>
      <x:c r="J121" s="1"/>
      <x:c r="K121" s="1"/>
      <x:c r="L121" s="1"/>
      <x:c r="M121" s="1"/>
    </x:row>
    <x:row r="122" ht="28" customHeight="1">
      <x:c r="A122" s="23"/>
      <x:c r="B122" s="22"/>
      <x:c r="C122" s="23"/>
      <x:c r="D122" s="24"/>
      <x:c r="E122" s="22"/>
      <x:c r="F122" s="23"/>
      <x:c r="G122" s="26"/>
      <x:c r="H122" s="29" t="str">
        <x:f>IF(A122="","",IF(I122="Comparable scope recorded",SUM(INDEX('Quote Comparison'!$H$8:$H$107,MATCH(A122,'Quote Comparison'!$A$8:$A$107,0)),INDEX('Quote Comparison'!$I$8:$I$107,MATCH(A122,'Quote Comparison'!$A$8:$A$107,0)),INDEX('Quote Comparison'!$J$8:$J$107,MATCH(A122,'Quote Comparison'!$A$8:$A$107,0))),""))</x:f>
      </x:c>
      <x:c r="I122" s="25" t="str">
        <x:f>IF(LEN(A122&amp;"")=0,IF(COUNTA(A122,B122,C122,D122,E122,F122,G122)=0,"","Enter Offer ID"),IF(COUNTIFS('Quote Comparison'!$A$118:$A$217,A122)&lt;&gt;1,"Duplicate scope decision",IF(COUNTIFS('Quote Comparison'!$A$8:$A$107,A122)&lt;&gt;1,"Missing or duplicate offer",IF(INDEX('Quote Comparison'!$M$8:$M$107,MATCH(A122,'Quote Comparison'!$A$8:$A$107,0))&lt;&gt;"Linked","Offer incomplete or stale",IF(OR(LEN(B122&amp;"")=0,LEN(C122&amp;"")=0,LEN(D122&amp;"")=0,LEN(E122&amp;"")=0,LEN(F122&amp;"")=0,LEN(G122&amp;"")=0),"Complete scope review",IF(OR(NOT(ISNUMBER(D122)),D122&lt;=0,MOD(D122,1)&lt;&gt;0),"Quantity must be a positive integer",IF(OR(E122&lt;&gt;"each",D122&lt;&gt;INDEX('Opening Schedule'!$E$8:$E$107,MATCH(INDEX('Quote Comparison'!$B$8:$B$107,MATCH(A122,'Quote Comparison'!$A$8:$A$107,0)),'Opening Schedule'!$A$8:$A$107,0))),"Quantity or unit differs from order",IF(B122&lt;&gt;"Confirmed","Resolve scope differences",IF(OR(NOT(ISNUMBER(G122)),G122&lt;=0),"Enter valid scope review date","Comparable scope recorded")))))))))</x:f>
      </x:c>
      <x:c r="J122" s="1"/>
      <x:c r="K122" s="1"/>
      <x:c r="L122" s="1"/>
      <x:c r="M122" s="1"/>
    </x:row>
    <x:row r="123" ht="28" customHeight="1">
      <x:c r="A123" s="23"/>
      <x:c r="B123" s="22"/>
      <x:c r="C123" s="23"/>
      <x:c r="D123" s="24"/>
      <x:c r="E123" s="22"/>
      <x:c r="F123" s="23"/>
      <x:c r="G123" s="26"/>
      <x:c r="H123" s="29" t="str">
        <x:f>IF(A123="","",IF(I123="Comparable scope recorded",SUM(INDEX('Quote Comparison'!$H$8:$H$107,MATCH(A123,'Quote Comparison'!$A$8:$A$107,0)),INDEX('Quote Comparison'!$I$8:$I$107,MATCH(A123,'Quote Comparison'!$A$8:$A$107,0)),INDEX('Quote Comparison'!$J$8:$J$107,MATCH(A123,'Quote Comparison'!$A$8:$A$107,0))),""))</x:f>
      </x:c>
      <x:c r="I123" s="25" t="str">
        <x:f>IF(LEN(A123&amp;"")=0,IF(COUNTA(A123,B123,C123,D123,E123,F123,G123)=0,"","Enter Offer ID"),IF(COUNTIFS('Quote Comparison'!$A$118:$A$217,A123)&lt;&gt;1,"Duplicate scope decision",IF(COUNTIFS('Quote Comparison'!$A$8:$A$107,A123)&lt;&gt;1,"Missing or duplicate offer",IF(INDEX('Quote Comparison'!$M$8:$M$107,MATCH(A123,'Quote Comparison'!$A$8:$A$107,0))&lt;&gt;"Linked","Offer incomplete or stale",IF(OR(LEN(B123&amp;"")=0,LEN(C123&amp;"")=0,LEN(D123&amp;"")=0,LEN(E123&amp;"")=0,LEN(F123&amp;"")=0,LEN(G123&amp;"")=0),"Complete scope review",IF(OR(NOT(ISNUMBER(D123)),D123&lt;=0,MOD(D123,1)&lt;&gt;0),"Quantity must be a positive integer",IF(OR(E123&lt;&gt;"each",D123&lt;&gt;INDEX('Opening Schedule'!$E$8:$E$107,MATCH(INDEX('Quote Comparison'!$B$8:$B$107,MATCH(A123,'Quote Comparison'!$A$8:$A$107,0)),'Opening Schedule'!$A$8:$A$107,0))),"Quantity or unit differs from order",IF(B123&lt;&gt;"Confirmed","Resolve scope differences",IF(OR(NOT(ISNUMBER(G123)),G123&lt;=0),"Enter valid scope review date","Comparable scope recorded")))))))))</x:f>
      </x:c>
      <x:c r="J123" s="1"/>
      <x:c r="K123" s="1"/>
      <x:c r="L123" s="1"/>
      <x:c r="M123" s="1"/>
    </x:row>
    <x:row r="124" ht="28" customHeight="1">
      <x:c r="A124" s="23"/>
      <x:c r="B124" s="22"/>
      <x:c r="C124" s="23"/>
      <x:c r="D124" s="24"/>
      <x:c r="E124" s="22"/>
      <x:c r="F124" s="23"/>
      <x:c r="G124" s="26"/>
      <x:c r="H124" s="29" t="str">
        <x:f>IF(A124="","",IF(I124="Comparable scope recorded",SUM(INDEX('Quote Comparison'!$H$8:$H$107,MATCH(A124,'Quote Comparison'!$A$8:$A$107,0)),INDEX('Quote Comparison'!$I$8:$I$107,MATCH(A124,'Quote Comparison'!$A$8:$A$107,0)),INDEX('Quote Comparison'!$J$8:$J$107,MATCH(A124,'Quote Comparison'!$A$8:$A$107,0))),""))</x:f>
      </x:c>
      <x:c r="I124" s="25" t="str">
        <x:f>IF(LEN(A124&amp;"")=0,IF(COUNTA(A124,B124,C124,D124,E124,F124,G124)=0,"","Enter Offer ID"),IF(COUNTIFS('Quote Comparison'!$A$118:$A$217,A124)&lt;&gt;1,"Duplicate scope decision",IF(COUNTIFS('Quote Comparison'!$A$8:$A$107,A124)&lt;&gt;1,"Missing or duplicate offer",IF(INDEX('Quote Comparison'!$M$8:$M$107,MATCH(A124,'Quote Comparison'!$A$8:$A$107,0))&lt;&gt;"Linked","Offer incomplete or stale",IF(OR(LEN(B124&amp;"")=0,LEN(C124&amp;"")=0,LEN(D124&amp;"")=0,LEN(E124&amp;"")=0,LEN(F124&amp;"")=0,LEN(G124&amp;"")=0),"Complete scope review",IF(OR(NOT(ISNUMBER(D124)),D124&lt;=0,MOD(D124,1)&lt;&gt;0),"Quantity must be a positive integer",IF(OR(E124&lt;&gt;"each",D124&lt;&gt;INDEX('Opening Schedule'!$E$8:$E$107,MATCH(INDEX('Quote Comparison'!$B$8:$B$107,MATCH(A124,'Quote Comparison'!$A$8:$A$107,0)),'Opening Schedule'!$A$8:$A$107,0))),"Quantity or unit differs from order",IF(B124&lt;&gt;"Confirmed","Resolve scope differences",IF(OR(NOT(ISNUMBER(G124)),G124&lt;=0),"Enter valid scope review date","Comparable scope recorded")))))))))</x:f>
      </x:c>
      <x:c r="J124" s="1"/>
      <x:c r="K124" s="1"/>
      <x:c r="L124" s="1"/>
      <x:c r="M124" s="1"/>
    </x:row>
    <x:row r="125" ht="28" customHeight="1">
      <x:c r="A125" s="23"/>
      <x:c r="B125" s="22"/>
      <x:c r="C125" s="23"/>
      <x:c r="D125" s="24"/>
      <x:c r="E125" s="22"/>
      <x:c r="F125" s="23"/>
      <x:c r="G125" s="26"/>
      <x:c r="H125" s="29" t="str">
        <x:f>IF(A125="","",IF(I125="Comparable scope recorded",SUM(INDEX('Quote Comparison'!$H$8:$H$107,MATCH(A125,'Quote Comparison'!$A$8:$A$107,0)),INDEX('Quote Comparison'!$I$8:$I$107,MATCH(A125,'Quote Comparison'!$A$8:$A$107,0)),INDEX('Quote Comparison'!$J$8:$J$107,MATCH(A125,'Quote Comparison'!$A$8:$A$107,0))),""))</x:f>
      </x:c>
      <x:c r="I125" s="25" t="str">
        <x:f>IF(LEN(A125&amp;"")=0,IF(COUNTA(A125,B125,C125,D125,E125,F125,G125)=0,"","Enter Offer ID"),IF(COUNTIFS('Quote Comparison'!$A$118:$A$217,A125)&lt;&gt;1,"Duplicate scope decision",IF(COUNTIFS('Quote Comparison'!$A$8:$A$107,A125)&lt;&gt;1,"Missing or duplicate offer",IF(INDEX('Quote Comparison'!$M$8:$M$107,MATCH(A125,'Quote Comparison'!$A$8:$A$107,0))&lt;&gt;"Linked","Offer incomplete or stale",IF(OR(LEN(B125&amp;"")=0,LEN(C125&amp;"")=0,LEN(D125&amp;"")=0,LEN(E125&amp;"")=0,LEN(F125&amp;"")=0,LEN(G125&amp;"")=0),"Complete scope review",IF(OR(NOT(ISNUMBER(D125)),D125&lt;=0,MOD(D125,1)&lt;&gt;0),"Quantity must be a positive integer",IF(OR(E125&lt;&gt;"each",D125&lt;&gt;INDEX('Opening Schedule'!$E$8:$E$107,MATCH(INDEX('Quote Comparison'!$B$8:$B$107,MATCH(A125,'Quote Comparison'!$A$8:$A$107,0)),'Opening Schedule'!$A$8:$A$107,0))),"Quantity or unit differs from order",IF(B125&lt;&gt;"Confirmed","Resolve scope differences",IF(OR(NOT(ISNUMBER(G125)),G125&lt;=0),"Enter valid scope review date","Comparable scope recorded")))))))))</x:f>
      </x:c>
      <x:c r="J125" s="1"/>
      <x:c r="K125" s="1"/>
      <x:c r="L125" s="1"/>
      <x:c r="M125" s="1"/>
    </x:row>
    <x:row r="126" ht="28" customHeight="1">
      <x:c r="A126" s="23"/>
      <x:c r="B126" s="22"/>
      <x:c r="C126" s="23"/>
      <x:c r="D126" s="24"/>
      <x:c r="E126" s="22"/>
      <x:c r="F126" s="23"/>
      <x:c r="G126" s="26"/>
      <x:c r="H126" s="29" t="str">
        <x:f>IF(A126="","",IF(I126="Comparable scope recorded",SUM(INDEX('Quote Comparison'!$H$8:$H$107,MATCH(A126,'Quote Comparison'!$A$8:$A$107,0)),INDEX('Quote Comparison'!$I$8:$I$107,MATCH(A126,'Quote Comparison'!$A$8:$A$107,0)),INDEX('Quote Comparison'!$J$8:$J$107,MATCH(A126,'Quote Comparison'!$A$8:$A$107,0))),""))</x:f>
      </x:c>
      <x:c r="I126" s="25" t="str">
        <x:f>IF(LEN(A126&amp;"")=0,IF(COUNTA(A126,B126,C126,D126,E126,F126,G126)=0,"","Enter Offer ID"),IF(COUNTIFS('Quote Comparison'!$A$118:$A$217,A126)&lt;&gt;1,"Duplicate scope decision",IF(COUNTIFS('Quote Comparison'!$A$8:$A$107,A126)&lt;&gt;1,"Missing or duplicate offer",IF(INDEX('Quote Comparison'!$M$8:$M$107,MATCH(A126,'Quote Comparison'!$A$8:$A$107,0))&lt;&gt;"Linked","Offer incomplete or stale",IF(OR(LEN(B126&amp;"")=0,LEN(C126&amp;"")=0,LEN(D126&amp;"")=0,LEN(E126&amp;"")=0,LEN(F126&amp;"")=0,LEN(G126&amp;"")=0),"Complete scope review",IF(OR(NOT(ISNUMBER(D126)),D126&lt;=0,MOD(D126,1)&lt;&gt;0),"Quantity must be a positive integer",IF(OR(E126&lt;&gt;"each",D126&lt;&gt;INDEX('Opening Schedule'!$E$8:$E$107,MATCH(INDEX('Quote Comparison'!$B$8:$B$107,MATCH(A126,'Quote Comparison'!$A$8:$A$107,0)),'Opening Schedule'!$A$8:$A$107,0))),"Quantity or unit differs from order",IF(B126&lt;&gt;"Confirmed","Resolve scope differences",IF(OR(NOT(ISNUMBER(G126)),G126&lt;=0),"Enter valid scope review date","Comparable scope recorded")))))))))</x:f>
      </x:c>
      <x:c r="J126" s="1"/>
      <x:c r="K126" s="1"/>
      <x:c r="L126" s="1"/>
      <x:c r="M126" s="1"/>
    </x:row>
    <x:row r="127" ht="28" customHeight="1">
      <x:c r="A127" s="23"/>
      <x:c r="B127" s="22"/>
      <x:c r="C127" s="23"/>
      <x:c r="D127" s="24"/>
      <x:c r="E127" s="22"/>
      <x:c r="F127" s="23"/>
      <x:c r="G127" s="26"/>
      <x:c r="H127" s="29" t="str">
        <x:f>IF(A127="","",IF(I127="Comparable scope recorded",SUM(INDEX('Quote Comparison'!$H$8:$H$107,MATCH(A127,'Quote Comparison'!$A$8:$A$107,0)),INDEX('Quote Comparison'!$I$8:$I$107,MATCH(A127,'Quote Comparison'!$A$8:$A$107,0)),INDEX('Quote Comparison'!$J$8:$J$107,MATCH(A127,'Quote Comparison'!$A$8:$A$107,0))),""))</x:f>
      </x:c>
      <x:c r="I127" s="25" t="str">
        <x:f>IF(LEN(A127&amp;"")=0,IF(COUNTA(A127,B127,C127,D127,E127,F127,G127)=0,"","Enter Offer ID"),IF(COUNTIFS('Quote Comparison'!$A$118:$A$217,A127)&lt;&gt;1,"Duplicate scope decision",IF(COUNTIFS('Quote Comparison'!$A$8:$A$107,A127)&lt;&gt;1,"Missing or duplicate offer",IF(INDEX('Quote Comparison'!$M$8:$M$107,MATCH(A127,'Quote Comparison'!$A$8:$A$107,0))&lt;&gt;"Linked","Offer incomplete or stale",IF(OR(LEN(B127&amp;"")=0,LEN(C127&amp;"")=0,LEN(D127&amp;"")=0,LEN(E127&amp;"")=0,LEN(F127&amp;"")=0,LEN(G127&amp;"")=0),"Complete scope review",IF(OR(NOT(ISNUMBER(D127)),D127&lt;=0,MOD(D127,1)&lt;&gt;0),"Quantity must be a positive integer",IF(OR(E127&lt;&gt;"each",D127&lt;&gt;INDEX('Opening Schedule'!$E$8:$E$107,MATCH(INDEX('Quote Comparison'!$B$8:$B$107,MATCH(A127,'Quote Comparison'!$A$8:$A$107,0)),'Opening Schedule'!$A$8:$A$107,0))),"Quantity or unit differs from order",IF(B127&lt;&gt;"Confirmed","Resolve scope differences",IF(OR(NOT(ISNUMBER(G127)),G127&lt;=0),"Enter valid scope review date","Comparable scope recorded")))))))))</x:f>
      </x:c>
      <x:c r="J127" s="1"/>
      <x:c r="K127" s="1"/>
      <x:c r="L127" s="1"/>
      <x:c r="M127" s="1"/>
    </x:row>
    <x:row r="128" ht="28" customHeight="1">
      <x:c r="A128" s="23"/>
      <x:c r="B128" s="22"/>
      <x:c r="C128" s="23"/>
      <x:c r="D128" s="24"/>
      <x:c r="E128" s="22"/>
      <x:c r="F128" s="23"/>
      <x:c r="G128" s="26"/>
      <x:c r="H128" s="29" t="str">
        <x:f>IF(A128="","",IF(I128="Comparable scope recorded",SUM(INDEX('Quote Comparison'!$H$8:$H$107,MATCH(A128,'Quote Comparison'!$A$8:$A$107,0)),INDEX('Quote Comparison'!$I$8:$I$107,MATCH(A128,'Quote Comparison'!$A$8:$A$107,0)),INDEX('Quote Comparison'!$J$8:$J$107,MATCH(A128,'Quote Comparison'!$A$8:$A$107,0))),""))</x:f>
      </x:c>
      <x:c r="I128" s="25" t="str">
        <x:f>IF(LEN(A128&amp;"")=0,IF(COUNTA(A128,B128,C128,D128,E128,F128,G128)=0,"","Enter Offer ID"),IF(COUNTIFS('Quote Comparison'!$A$118:$A$217,A128)&lt;&gt;1,"Duplicate scope decision",IF(COUNTIFS('Quote Comparison'!$A$8:$A$107,A128)&lt;&gt;1,"Missing or duplicate offer",IF(INDEX('Quote Comparison'!$M$8:$M$107,MATCH(A128,'Quote Comparison'!$A$8:$A$107,0))&lt;&gt;"Linked","Offer incomplete or stale",IF(OR(LEN(B128&amp;"")=0,LEN(C128&amp;"")=0,LEN(D128&amp;"")=0,LEN(E128&amp;"")=0,LEN(F128&amp;"")=0,LEN(G128&amp;"")=0),"Complete scope review",IF(OR(NOT(ISNUMBER(D128)),D128&lt;=0,MOD(D128,1)&lt;&gt;0),"Quantity must be a positive integer",IF(OR(E128&lt;&gt;"each",D128&lt;&gt;INDEX('Opening Schedule'!$E$8:$E$107,MATCH(INDEX('Quote Comparison'!$B$8:$B$107,MATCH(A128,'Quote Comparison'!$A$8:$A$107,0)),'Opening Schedule'!$A$8:$A$107,0))),"Quantity or unit differs from order",IF(B128&lt;&gt;"Confirmed","Resolve scope differences",IF(OR(NOT(ISNUMBER(G128)),G128&lt;=0),"Enter valid scope review date","Comparable scope recorded")))))))))</x:f>
      </x:c>
      <x:c r="J128" s="1"/>
      <x:c r="K128" s="1"/>
      <x:c r="L128" s="1"/>
      <x:c r="M128" s="1"/>
    </x:row>
    <x:row r="129" ht="28" customHeight="1">
      <x:c r="A129" s="23"/>
      <x:c r="B129" s="22"/>
      <x:c r="C129" s="23"/>
      <x:c r="D129" s="24"/>
      <x:c r="E129" s="22"/>
      <x:c r="F129" s="23"/>
      <x:c r="G129" s="26"/>
      <x:c r="H129" s="29" t="str">
        <x:f>IF(A129="","",IF(I129="Comparable scope recorded",SUM(INDEX('Quote Comparison'!$H$8:$H$107,MATCH(A129,'Quote Comparison'!$A$8:$A$107,0)),INDEX('Quote Comparison'!$I$8:$I$107,MATCH(A129,'Quote Comparison'!$A$8:$A$107,0)),INDEX('Quote Comparison'!$J$8:$J$107,MATCH(A129,'Quote Comparison'!$A$8:$A$107,0))),""))</x:f>
      </x:c>
      <x:c r="I129" s="25" t="str">
        <x:f>IF(LEN(A129&amp;"")=0,IF(COUNTA(A129,B129,C129,D129,E129,F129,G129)=0,"","Enter Offer ID"),IF(COUNTIFS('Quote Comparison'!$A$118:$A$217,A129)&lt;&gt;1,"Duplicate scope decision",IF(COUNTIFS('Quote Comparison'!$A$8:$A$107,A129)&lt;&gt;1,"Missing or duplicate offer",IF(INDEX('Quote Comparison'!$M$8:$M$107,MATCH(A129,'Quote Comparison'!$A$8:$A$107,0))&lt;&gt;"Linked","Offer incomplete or stale",IF(OR(LEN(B129&amp;"")=0,LEN(C129&amp;"")=0,LEN(D129&amp;"")=0,LEN(E129&amp;"")=0,LEN(F129&amp;"")=0,LEN(G129&amp;"")=0),"Complete scope review",IF(OR(NOT(ISNUMBER(D129)),D129&lt;=0,MOD(D129,1)&lt;&gt;0),"Quantity must be a positive integer",IF(OR(E129&lt;&gt;"each",D129&lt;&gt;INDEX('Opening Schedule'!$E$8:$E$107,MATCH(INDEX('Quote Comparison'!$B$8:$B$107,MATCH(A129,'Quote Comparison'!$A$8:$A$107,0)),'Opening Schedule'!$A$8:$A$107,0))),"Quantity or unit differs from order",IF(B129&lt;&gt;"Confirmed","Resolve scope differences",IF(OR(NOT(ISNUMBER(G129)),G129&lt;=0),"Enter valid scope review date","Comparable scope recorded")))))))))</x:f>
      </x:c>
      <x:c r="J129" s="1"/>
      <x:c r="K129" s="1"/>
      <x:c r="L129" s="1"/>
      <x:c r="M129" s="1"/>
    </x:row>
    <x:row r="130" ht="28" customHeight="1">
      <x:c r="A130" s="23"/>
      <x:c r="B130" s="22"/>
      <x:c r="C130" s="23"/>
      <x:c r="D130" s="24"/>
      <x:c r="E130" s="22"/>
      <x:c r="F130" s="23"/>
      <x:c r="G130" s="26"/>
      <x:c r="H130" s="29" t="str">
        <x:f>IF(A130="","",IF(I130="Comparable scope recorded",SUM(INDEX('Quote Comparison'!$H$8:$H$107,MATCH(A130,'Quote Comparison'!$A$8:$A$107,0)),INDEX('Quote Comparison'!$I$8:$I$107,MATCH(A130,'Quote Comparison'!$A$8:$A$107,0)),INDEX('Quote Comparison'!$J$8:$J$107,MATCH(A130,'Quote Comparison'!$A$8:$A$107,0))),""))</x:f>
      </x:c>
      <x:c r="I130" s="25" t="str">
        <x:f>IF(LEN(A130&amp;"")=0,IF(COUNTA(A130,B130,C130,D130,E130,F130,G130)=0,"","Enter Offer ID"),IF(COUNTIFS('Quote Comparison'!$A$118:$A$217,A130)&lt;&gt;1,"Duplicate scope decision",IF(COUNTIFS('Quote Comparison'!$A$8:$A$107,A130)&lt;&gt;1,"Missing or duplicate offer",IF(INDEX('Quote Comparison'!$M$8:$M$107,MATCH(A130,'Quote Comparison'!$A$8:$A$107,0))&lt;&gt;"Linked","Offer incomplete or stale",IF(OR(LEN(B130&amp;"")=0,LEN(C130&amp;"")=0,LEN(D130&amp;"")=0,LEN(E130&amp;"")=0,LEN(F130&amp;"")=0,LEN(G130&amp;"")=0),"Complete scope review",IF(OR(NOT(ISNUMBER(D130)),D130&lt;=0,MOD(D130,1)&lt;&gt;0),"Quantity must be a positive integer",IF(OR(E130&lt;&gt;"each",D130&lt;&gt;INDEX('Opening Schedule'!$E$8:$E$107,MATCH(INDEX('Quote Comparison'!$B$8:$B$107,MATCH(A130,'Quote Comparison'!$A$8:$A$107,0)),'Opening Schedule'!$A$8:$A$107,0))),"Quantity or unit differs from order",IF(B130&lt;&gt;"Confirmed","Resolve scope differences",IF(OR(NOT(ISNUMBER(G130)),G130&lt;=0),"Enter valid scope review date","Comparable scope recorded")))))))))</x:f>
      </x:c>
      <x:c r="J130" s="1"/>
      <x:c r="K130" s="1"/>
      <x:c r="L130" s="1"/>
      <x:c r="M130" s="1"/>
    </x:row>
    <x:row r="131" ht="28" customHeight="1">
      <x:c r="A131" s="23"/>
      <x:c r="B131" s="22"/>
      <x:c r="C131" s="23"/>
      <x:c r="D131" s="24"/>
      <x:c r="E131" s="22"/>
      <x:c r="F131" s="23"/>
      <x:c r="G131" s="26"/>
      <x:c r="H131" s="29" t="str">
        <x:f>IF(A131="","",IF(I131="Comparable scope recorded",SUM(INDEX('Quote Comparison'!$H$8:$H$107,MATCH(A131,'Quote Comparison'!$A$8:$A$107,0)),INDEX('Quote Comparison'!$I$8:$I$107,MATCH(A131,'Quote Comparison'!$A$8:$A$107,0)),INDEX('Quote Comparison'!$J$8:$J$107,MATCH(A131,'Quote Comparison'!$A$8:$A$107,0))),""))</x:f>
      </x:c>
      <x:c r="I131" s="25" t="str">
        <x:f>IF(LEN(A131&amp;"")=0,IF(COUNTA(A131,B131,C131,D131,E131,F131,G131)=0,"","Enter Offer ID"),IF(COUNTIFS('Quote Comparison'!$A$118:$A$217,A131)&lt;&gt;1,"Duplicate scope decision",IF(COUNTIFS('Quote Comparison'!$A$8:$A$107,A131)&lt;&gt;1,"Missing or duplicate offer",IF(INDEX('Quote Comparison'!$M$8:$M$107,MATCH(A131,'Quote Comparison'!$A$8:$A$107,0))&lt;&gt;"Linked","Offer incomplete or stale",IF(OR(LEN(B131&amp;"")=0,LEN(C131&amp;"")=0,LEN(D131&amp;"")=0,LEN(E131&amp;"")=0,LEN(F131&amp;"")=0,LEN(G131&amp;"")=0),"Complete scope review",IF(OR(NOT(ISNUMBER(D131)),D131&lt;=0,MOD(D131,1)&lt;&gt;0),"Quantity must be a positive integer",IF(OR(E131&lt;&gt;"each",D131&lt;&gt;INDEX('Opening Schedule'!$E$8:$E$107,MATCH(INDEX('Quote Comparison'!$B$8:$B$107,MATCH(A131,'Quote Comparison'!$A$8:$A$107,0)),'Opening Schedule'!$A$8:$A$107,0))),"Quantity or unit differs from order",IF(B131&lt;&gt;"Confirmed","Resolve scope differences",IF(OR(NOT(ISNUMBER(G131)),G131&lt;=0),"Enter valid scope review date","Comparable scope recorded")))))))))</x:f>
      </x:c>
      <x:c r="J131" s="1"/>
      <x:c r="K131" s="1"/>
      <x:c r="L131" s="1"/>
      <x:c r="M131" s="1"/>
    </x:row>
    <x:row r="132" ht="28" customHeight="1">
      <x:c r="A132" s="23"/>
      <x:c r="B132" s="22"/>
      <x:c r="C132" s="23"/>
      <x:c r="D132" s="24"/>
      <x:c r="E132" s="22"/>
      <x:c r="F132" s="23"/>
      <x:c r="G132" s="26"/>
      <x:c r="H132" s="29" t="str">
        <x:f>IF(A132="","",IF(I132="Comparable scope recorded",SUM(INDEX('Quote Comparison'!$H$8:$H$107,MATCH(A132,'Quote Comparison'!$A$8:$A$107,0)),INDEX('Quote Comparison'!$I$8:$I$107,MATCH(A132,'Quote Comparison'!$A$8:$A$107,0)),INDEX('Quote Comparison'!$J$8:$J$107,MATCH(A132,'Quote Comparison'!$A$8:$A$107,0))),""))</x:f>
      </x:c>
      <x:c r="I132" s="25" t="str">
        <x:f>IF(LEN(A132&amp;"")=0,IF(COUNTA(A132,B132,C132,D132,E132,F132,G132)=0,"","Enter Offer ID"),IF(COUNTIFS('Quote Comparison'!$A$118:$A$217,A132)&lt;&gt;1,"Duplicate scope decision",IF(COUNTIFS('Quote Comparison'!$A$8:$A$107,A132)&lt;&gt;1,"Missing or duplicate offer",IF(INDEX('Quote Comparison'!$M$8:$M$107,MATCH(A132,'Quote Comparison'!$A$8:$A$107,0))&lt;&gt;"Linked","Offer incomplete or stale",IF(OR(LEN(B132&amp;"")=0,LEN(C132&amp;"")=0,LEN(D132&amp;"")=0,LEN(E132&amp;"")=0,LEN(F132&amp;"")=0,LEN(G132&amp;"")=0),"Complete scope review",IF(OR(NOT(ISNUMBER(D132)),D132&lt;=0,MOD(D132,1)&lt;&gt;0),"Quantity must be a positive integer",IF(OR(E132&lt;&gt;"each",D132&lt;&gt;INDEX('Opening Schedule'!$E$8:$E$107,MATCH(INDEX('Quote Comparison'!$B$8:$B$107,MATCH(A132,'Quote Comparison'!$A$8:$A$107,0)),'Opening Schedule'!$A$8:$A$107,0))),"Quantity or unit differs from order",IF(B132&lt;&gt;"Confirmed","Resolve scope differences",IF(OR(NOT(ISNUMBER(G132)),G132&lt;=0),"Enter valid scope review date","Comparable scope recorded")))))))))</x:f>
      </x:c>
      <x:c r="J132" s="1"/>
      <x:c r="K132" s="1"/>
      <x:c r="L132" s="1"/>
      <x:c r="M132" s="1"/>
    </x:row>
    <x:row r="133" ht="28" customHeight="1">
      <x:c r="A133" s="23"/>
      <x:c r="B133" s="22"/>
      <x:c r="C133" s="23"/>
      <x:c r="D133" s="24"/>
      <x:c r="E133" s="22"/>
      <x:c r="F133" s="23"/>
      <x:c r="G133" s="26"/>
      <x:c r="H133" s="29" t="str">
        <x:f>IF(A133="","",IF(I133="Comparable scope recorded",SUM(INDEX('Quote Comparison'!$H$8:$H$107,MATCH(A133,'Quote Comparison'!$A$8:$A$107,0)),INDEX('Quote Comparison'!$I$8:$I$107,MATCH(A133,'Quote Comparison'!$A$8:$A$107,0)),INDEX('Quote Comparison'!$J$8:$J$107,MATCH(A133,'Quote Comparison'!$A$8:$A$107,0))),""))</x:f>
      </x:c>
      <x:c r="I133" s="25" t="str">
        <x:f>IF(LEN(A133&amp;"")=0,IF(COUNTA(A133,B133,C133,D133,E133,F133,G133)=0,"","Enter Offer ID"),IF(COUNTIFS('Quote Comparison'!$A$118:$A$217,A133)&lt;&gt;1,"Duplicate scope decision",IF(COUNTIFS('Quote Comparison'!$A$8:$A$107,A133)&lt;&gt;1,"Missing or duplicate offer",IF(INDEX('Quote Comparison'!$M$8:$M$107,MATCH(A133,'Quote Comparison'!$A$8:$A$107,0))&lt;&gt;"Linked","Offer incomplete or stale",IF(OR(LEN(B133&amp;"")=0,LEN(C133&amp;"")=0,LEN(D133&amp;"")=0,LEN(E133&amp;"")=0,LEN(F133&amp;"")=0,LEN(G133&amp;"")=0),"Complete scope review",IF(OR(NOT(ISNUMBER(D133)),D133&lt;=0,MOD(D133,1)&lt;&gt;0),"Quantity must be a positive integer",IF(OR(E133&lt;&gt;"each",D133&lt;&gt;INDEX('Opening Schedule'!$E$8:$E$107,MATCH(INDEX('Quote Comparison'!$B$8:$B$107,MATCH(A133,'Quote Comparison'!$A$8:$A$107,0)),'Opening Schedule'!$A$8:$A$107,0))),"Quantity or unit differs from order",IF(B133&lt;&gt;"Confirmed","Resolve scope differences",IF(OR(NOT(ISNUMBER(G133)),G133&lt;=0),"Enter valid scope review date","Comparable scope recorded")))))))))</x:f>
      </x:c>
      <x:c r="J133" s="1"/>
      <x:c r="K133" s="1"/>
      <x:c r="L133" s="1"/>
      <x:c r="M133" s="1"/>
    </x:row>
    <x:row r="134" ht="28" customHeight="1">
      <x:c r="A134" s="23"/>
      <x:c r="B134" s="22"/>
      <x:c r="C134" s="23"/>
      <x:c r="D134" s="24"/>
      <x:c r="E134" s="22"/>
      <x:c r="F134" s="23"/>
      <x:c r="G134" s="26"/>
      <x:c r="H134" s="29" t="str">
        <x:f>IF(A134="","",IF(I134="Comparable scope recorded",SUM(INDEX('Quote Comparison'!$H$8:$H$107,MATCH(A134,'Quote Comparison'!$A$8:$A$107,0)),INDEX('Quote Comparison'!$I$8:$I$107,MATCH(A134,'Quote Comparison'!$A$8:$A$107,0)),INDEX('Quote Comparison'!$J$8:$J$107,MATCH(A134,'Quote Comparison'!$A$8:$A$107,0))),""))</x:f>
      </x:c>
      <x:c r="I134" s="25" t="str">
        <x:f>IF(LEN(A134&amp;"")=0,IF(COUNTA(A134,B134,C134,D134,E134,F134,G134)=0,"","Enter Offer ID"),IF(COUNTIFS('Quote Comparison'!$A$118:$A$217,A134)&lt;&gt;1,"Duplicate scope decision",IF(COUNTIFS('Quote Comparison'!$A$8:$A$107,A134)&lt;&gt;1,"Missing or duplicate offer",IF(INDEX('Quote Comparison'!$M$8:$M$107,MATCH(A134,'Quote Comparison'!$A$8:$A$107,0))&lt;&gt;"Linked","Offer incomplete or stale",IF(OR(LEN(B134&amp;"")=0,LEN(C134&amp;"")=0,LEN(D134&amp;"")=0,LEN(E134&amp;"")=0,LEN(F134&amp;"")=0,LEN(G134&amp;"")=0),"Complete scope review",IF(OR(NOT(ISNUMBER(D134)),D134&lt;=0,MOD(D134,1)&lt;&gt;0),"Quantity must be a positive integer",IF(OR(E134&lt;&gt;"each",D134&lt;&gt;INDEX('Opening Schedule'!$E$8:$E$107,MATCH(INDEX('Quote Comparison'!$B$8:$B$107,MATCH(A134,'Quote Comparison'!$A$8:$A$107,0)),'Opening Schedule'!$A$8:$A$107,0))),"Quantity or unit differs from order",IF(B134&lt;&gt;"Confirmed","Resolve scope differences",IF(OR(NOT(ISNUMBER(G134)),G134&lt;=0),"Enter valid scope review date","Comparable scope recorded")))))))))</x:f>
      </x:c>
      <x:c r="J134" s="1"/>
      <x:c r="K134" s="1"/>
      <x:c r="L134" s="1"/>
      <x:c r="M134" s="1"/>
    </x:row>
    <x:row r="135" ht="28" customHeight="1">
      <x:c r="A135" s="23"/>
      <x:c r="B135" s="22"/>
      <x:c r="C135" s="23"/>
      <x:c r="D135" s="24"/>
      <x:c r="E135" s="22"/>
      <x:c r="F135" s="23"/>
      <x:c r="G135" s="26"/>
      <x:c r="H135" s="29" t="str">
        <x:f>IF(A135="","",IF(I135="Comparable scope recorded",SUM(INDEX('Quote Comparison'!$H$8:$H$107,MATCH(A135,'Quote Comparison'!$A$8:$A$107,0)),INDEX('Quote Comparison'!$I$8:$I$107,MATCH(A135,'Quote Comparison'!$A$8:$A$107,0)),INDEX('Quote Comparison'!$J$8:$J$107,MATCH(A135,'Quote Comparison'!$A$8:$A$107,0))),""))</x:f>
      </x:c>
      <x:c r="I135" s="25" t="str">
        <x:f>IF(LEN(A135&amp;"")=0,IF(COUNTA(A135,B135,C135,D135,E135,F135,G135)=0,"","Enter Offer ID"),IF(COUNTIFS('Quote Comparison'!$A$118:$A$217,A135)&lt;&gt;1,"Duplicate scope decision",IF(COUNTIFS('Quote Comparison'!$A$8:$A$107,A135)&lt;&gt;1,"Missing or duplicate offer",IF(INDEX('Quote Comparison'!$M$8:$M$107,MATCH(A135,'Quote Comparison'!$A$8:$A$107,0))&lt;&gt;"Linked","Offer incomplete or stale",IF(OR(LEN(B135&amp;"")=0,LEN(C135&amp;"")=0,LEN(D135&amp;"")=0,LEN(E135&amp;"")=0,LEN(F135&amp;"")=0,LEN(G135&amp;"")=0),"Complete scope review",IF(OR(NOT(ISNUMBER(D135)),D135&lt;=0,MOD(D135,1)&lt;&gt;0),"Quantity must be a positive integer",IF(OR(E135&lt;&gt;"each",D135&lt;&gt;INDEX('Opening Schedule'!$E$8:$E$107,MATCH(INDEX('Quote Comparison'!$B$8:$B$107,MATCH(A135,'Quote Comparison'!$A$8:$A$107,0)),'Opening Schedule'!$A$8:$A$107,0))),"Quantity or unit differs from order",IF(B135&lt;&gt;"Confirmed","Resolve scope differences",IF(OR(NOT(ISNUMBER(G135)),G135&lt;=0),"Enter valid scope review date","Comparable scope recorded")))))))))</x:f>
      </x:c>
      <x:c r="J135" s="1"/>
      <x:c r="K135" s="1"/>
      <x:c r="L135" s="1"/>
      <x:c r="M135" s="1"/>
    </x:row>
    <x:row r="136" ht="28" customHeight="1">
      <x:c r="A136" s="23"/>
      <x:c r="B136" s="22"/>
      <x:c r="C136" s="23"/>
      <x:c r="D136" s="24"/>
      <x:c r="E136" s="22"/>
      <x:c r="F136" s="23"/>
      <x:c r="G136" s="26"/>
      <x:c r="H136" s="29" t="str">
        <x:f>IF(A136="","",IF(I136="Comparable scope recorded",SUM(INDEX('Quote Comparison'!$H$8:$H$107,MATCH(A136,'Quote Comparison'!$A$8:$A$107,0)),INDEX('Quote Comparison'!$I$8:$I$107,MATCH(A136,'Quote Comparison'!$A$8:$A$107,0)),INDEX('Quote Comparison'!$J$8:$J$107,MATCH(A136,'Quote Comparison'!$A$8:$A$107,0))),""))</x:f>
      </x:c>
      <x:c r="I136" s="25" t="str">
        <x:f>IF(LEN(A136&amp;"")=0,IF(COUNTA(A136,B136,C136,D136,E136,F136,G136)=0,"","Enter Offer ID"),IF(COUNTIFS('Quote Comparison'!$A$118:$A$217,A136)&lt;&gt;1,"Duplicate scope decision",IF(COUNTIFS('Quote Comparison'!$A$8:$A$107,A136)&lt;&gt;1,"Missing or duplicate offer",IF(INDEX('Quote Comparison'!$M$8:$M$107,MATCH(A136,'Quote Comparison'!$A$8:$A$107,0))&lt;&gt;"Linked","Offer incomplete or stale",IF(OR(LEN(B136&amp;"")=0,LEN(C136&amp;"")=0,LEN(D136&amp;"")=0,LEN(E136&amp;"")=0,LEN(F136&amp;"")=0,LEN(G136&amp;"")=0),"Complete scope review",IF(OR(NOT(ISNUMBER(D136)),D136&lt;=0,MOD(D136,1)&lt;&gt;0),"Quantity must be a positive integer",IF(OR(E136&lt;&gt;"each",D136&lt;&gt;INDEX('Opening Schedule'!$E$8:$E$107,MATCH(INDEX('Quote Comparison'!$B$8:$B$107,MATCH(A136,'Quote Comparison'!$A$8:$A$107,0)),'Opening Schedule'!$A$8:$A$107,0))),"Quantity or unit differs from order",IF(B136&lt;&gt;"Confirmed","Resolve scope differences",IF(OR(NOT(ISNUMBER(G136)),G136&lt;=0),"Enter valid scope review date","Comparable scope recorded")))))))))</x:f>
      </x:c>
      <x:c r="J136" s="1"/>
      <x:c r="K136" s="1"/>
      <x:c r="L136" s="1"/>
      <x:c r="M136" s="1"/>
    </x:row>
    <x:row r="137" ht="28" customHeight="1">
      <x:c r="A137" s="23"/>
      <x:c r="B137" s="22"/>
      <x:c r="C137" s="23"/>
      <x:c r="D137" s="24"/>
      <x:c r="E137" s="22"/>
      <x:c r="F137" s="23"/>
      <x:c r="G137" s="26"/>
      <x:c r="H137" s="29" t="str">
        <x:f>IF(A137="","",IF(I137="Comparable scope recorded",SUM(INDEX('Quote Comparison'!$H$8:$H$107,MATCH(A137,'Quote Comparison'!$A$8:$A$107,0)),INDEX('Quote Comparison'!$I$8:$I$107,MATCH(A137,'Quote Comparison'!$A$8:$A$107,0)),INDEX('Quote Comparison'!$J$8:$J$107,MATCH(A137,'Quote Comparison'!$A$8:$A$107,0))),""))</x:f>
      </x:c>
      <x:c r="I137" s="25" t="str">
        <x:f>IF(LEN(A137&amp;"")=0,IF(COUNTA(A137,B137,C137,D137,E137,F137,G137)=0,"","Enter Offer ID"),IF(COUNTIFS('Quote Comparison'!$A$118:$A$217,A137)&lt;&gt;1,"Duplicate scope decision",IF(COUNTIFS('Quote Comparison'!$A$8:$A$107,A137)&lt;&gt;1,"Missing or duplicate offer",IF(INDEX('Quote Comparison'!$M$8:$M$107,MATCH(A137,'Quote Comparison'!$A$8:$A$107,0))&lt;&gt;"Linked","Offer incomplete or stale",IF(OR(LEN(B137&amp;"")=0,LEN(C137&amp;"")=0,LEN(D137&amp;"")=0,LEN(E137&amp;"")=0,LEN(F137&amp;"")=0,LEN(G137&amp;"")=0),"Complete scope review",IF(OR(NOT(ISNUMBER(D137)),D137&lt;=0,MOD(D137,1)&lt;&gt;0),"Quantity must be a positive integer",IF(OR(E137&lt;&gt;"each",D137&lt;&gt;INDEX('Opening Schedule'!$E$8:$E$107,MATCH(INDEX('Quote Comparison'!$B$8:$B$107,MATCH(A137,'Quote Comparison'!$A$8:$A$107,0)),'Opening Schedule'!$A$8:$A$107,0))),"Quantity or unit differs from order",IF(B137&lt;&gt;"Confirmed","Resolve scope differences",IF(OR(NOT(ISNUMBER(G137)),G137&lt;=0),"Enter valid scope review date","Comparable scope recorded")))))))))</x:f>
      </x:c>
      <x:c r="J137" s="1"/>
      <x:c r="K137" s="1"/>
      <x:c r="L137" s="1"/>
      <x:c r="M137" s="1"/>
    </x:row>
    <x:row r="138" ht="28" customHeight="1">
      <x:c r="A138" s="23"/>
      <x:c r="B138" s="22"/>
      <x:c r="C138" s="23"/>
      <x:c r="D138" s="24"/>
      <x:c r="E138" s="22"/>
      <x:c r="F138" s="23"/>
      <x:c r="G138" s="26"/>
      <x:c r="H138" s="29" t="str">
        <x:f>IF(A138="","",IF(I138="Comparable scope recorded",SUM(INDEX('Quote Comparison'!$H$8:$H$107,MATCH(A138,'Quote Comparison'!$A$8:$A$107,0)),INDEX('Quote Comparison'!$I$8:$I$107,MATCH(A138,'Quote Comparison'!$A$8:$A$107,0)),INDEX('Quote Comparison'!$J$8:$J$107,MATCH(A138,'Quote Comparison'!$A$8:$A$107,0))),""))</x:f>
      </x:c>
      <x:c r="I138" s="25" t="str">
        <x:f>IF(LEN(A138&amp;"")=0,IF(COUNTA(A138,B138,C138,D138,E138,F138,G138)=0,"","Enter Offer ID"),IF(COUNTIFS('Quote Comparison'!$A$118:$A$217,A138)&lt;&gt;1,"Duplicate scope decision",IF(COUNTIFS('Quote Comparison'!$A$8:$A$107,A138)&lt;&gt;1,"Missing or duplicate offer",IF(INDEX('Quote Comparison'!$M$8:$M$107,MATCH(A138,'Quote Comparison'!$A$8:$A$107,0))&lt;&gt;"Linked","Offer incomplete or stale",IF(OR(LEN(B138&amp;"")=0,LEN(C138&amp;"")=0,LEN(D138&amp;"")=0,LEN(E138&amp;"")=0,LEN(F138&amp;"")=0,LEN(G138&amp;"")=0),"Complete scope review",IF(OR(NOT(ISNUMBER(D138)),D138&lt;=0,MOD(D138,1)&lt;&gt;0),"Quantity must be a positive integer",IF(OR(E138&lt;&gt;"each",D138&lt;&gt;INDEX('Opening Schedule'!$E$8:$E$107,MATCH(INDEX('Quote Comparison'!$B$8:$B$107,MATCH(A138,'Quote Comparison'!$A$8:$A$107,0)),'Opening Schedule'!$A$8:$A$107,0))),"Quantity or unit differs from order",IF(B138&lt;&gt;"Confirmed","Resolve scope differences",IF(OR(NOT(ISNUMBER(G138)),G138&lt;=0),"Enter valid scope review date","Comparable scope recorded")))))))))</x:f>
      </x:c>
      <x:c r="J138" s="1"/>
      <x:c r="K138" s="1"/>
      <x:c r="L138" s="1"/>
      <x:c r="M138" s="1"/>
    </x:row>
    <x:row r="139" ht="28" customHeight="1">
      <x:c r="A139" s="23"/>
      <x:c r="B139" s="22"/>
      <x:c r="C139" s="23"/>
      <x:c r="D139" s="24"/>
      <x:c r="E139" s="22"/>
      <x:c r="F139" s="23"/>
      <x:c r="G139" s="26"/>
      <x:c r="H139" s="29" t="str">
        <x:f>IF(A139="","",IF(I139="Comparable scope recorded",SUM(INDEX('Quote Comparison'!$H$8:$H$107,MATCH(A139,'Quote Comparison'!$A$8:$A$107,0)),INDEX('Quote Comparison'!$I$8:$I$107,MATCH(A139,'Quote Comparison'!$A$8:$A$107,0)),INDEX('Quote Comparison'!$J$8:$J$107,MATCH(A139,'Quote Comparison'!$A$8:$A$107,0))),""))</x:f>
      </x:c>
      <x:c r="I139" s="25" t="str">
        <x:f>IF(LEN(A139&amp;"")=0,IF(COUNTA(A139,B139,C139,D139,E139,F139,G139)=0,"","Enter Offer ID"),IF(COUNTIFS('Quote Comparison'!$A$118:$A$217,A139)&lt;&gt;1,"Duplicate scope decision",IF(COUNTIFS('Quote Comparison'!$A$8:$A$107,A139)&lt;&gt;1,"Missing or duplicate offer",IF(INDEX('Quote Comparison'!$M$8:$M$107,MATCH(A139,'Quote Comparison'!$A$8:$A$107,0))&lt;&gt;"Linked","Offer incomplete or stale",IF(OR(LEN(B139&amp;"")=0,LEN(C139&amp;"")=0,LEN(D139&amp;"")=0,LEN(E139&amp;"")=0,LEN(F139&amp;"")=0,LEN(G139&amp;"")=0),"Complete scope review",IF(OR(NOT(ISNUMBER(D139)),D139&lt;=0,MOD(D139,1)&lt;&gt;0),"Quantity must be a positive integer",IF(OR(E139&lt;&gt;"each",D139&lt;&gt;INDEX('Opening Schedule'!$E$8:$E$107,MATCH(INDEX('Quote Comparison'!$B$8:$B$107,MATCH(A139,'Quote Comparison'!$A$8:$A$107,0)),'Opening Schedule'!$A$8:$A$107,0))),"Quantity or unit differs from order",IF(B139&lt;&gt;"Confirmed","Resolve scope differences",IF(OR(NOT(ISNUMBER(G139)),G139&lt;=0),"Enter valid scope review date","Comparable scope recorded")))))))))</x:f>
      </x:c>
      <x:c r="J139" s="1"/>
      <x:c r="K139" s="1"/>
      <x:c r="L139" s="1"/>
      <x:c r="M139" s="1"/>
    </x:row>
    <x:row r="140" ht="28" customHeight="1">
      <x:c r="A140" s="23"/>
      <x:c r="B140" s="22"/>
      <x:c r="C140" s="23"/>
      <x:c r="D140" s="24"/>
      <x:c r="E140" s="22"/>
      <x:c r="F140" s="23"/>
      <x:c r="G140" s="26"/>
      <x:c r="H140" s="29" t="str">
        <x:f>IF(A140="","",IF(I140="Comparable scope recorded",SUM(INDEX('Quote Comparison'!$H$8:$H$107,MATCH(A140,'Quote Comparison'!$A$8:$A$107,0)),INDEX('Quote Comparison'!$I$8:$I$107,MATCH(A140,'Quote Comparison'!$A$8:$A$107,0)),INDEX('Quote Comparison'!$J$8:$J$107,MATCH(A140,'Quote Comparison'!$A$8:$A$107,0))),""))</x:f>
      </x:c>
      <x:c r="I140" s="25" t="str">
        <x:f>IF(LEN(A140&amp;"")=0,IF(COUNTA(A140,B140,C140,D140,E140,F140,G140)=0,"","Enter Offer ID"),IF(COUNTIFS('Quote Comparison'!$A$118:$A$217,A140)&lt;&gt;1,"Duplicate scope decision",IF(COUNTIFS('Quote Comparison'!$A$8:$A$107,A140)&lt;&gt;1,"Missing or duplicate offer",IF(INDEX('Quote Comparison'!$M$8:$M$107,MATCH(A140,'Quote Comparison'!$A$8:$A$107,0))&lt;&gt;"Linked","Offer incomplete or stale",IF(OR(LEN(B140&amp;"")=0,LEN(C140&amp;"")=0,LEN(D140&amp;"")=0,LEN(E140&amp;"")=0,LEN(F140&amp;"")=0,LEN(G140&amp;"")=0),"Complete scope review",IF(OR(NOT(ISNUMBER(D140)),D140&lt;=0,MOD(D140,1)&lt;&gt;0),"Quantity must be a positive integer",IF(OR(E140&lt;&gt;"each",D140&lt;&gt;INDEX('Opening Schedule'!$E$8:$E$107,MATCH(INDEX('Quote Comparison'!$B$8:$B$107,MATCH(A140,'Quote Comparison'!$A$8:$A$107,0)),'Opening Schedule'!$A$8:$A$107,0))),"Quantity or unit differs from order",IF(B140&lt;&gt;"Confirmed","Resolve scope differences",IF(OR(NOT(ISNUMBER(G140)),G140&lt;=0),"Enter valid scope review date","Comparable scope recorded")))))))))</x:f>
      </x:c>
      <x:c r="J140" s="1"/>
      <x:c r="K140" s="1"/>
      <x:c r="L140" s="1"/>
      <x:c r="M140" s="1"/>
    </x:row>
    <x:row r="141" ht="28" customHeight="1">
      <x:c r="A141" s="23"/>
      <x:c r="B141" s="22"/>
      <x:c r="C141" s="23"/>
      <x:c r="D141" s="24"/>
      <x:c r="E141" s="22"/>
      <x:c r="F141" s="23"/>
      <x:c r="G141" s="26"/>
      <x:c r="H141" s="29" t="str">
        <x:f>IF(A141="","",IF(I141="Comparable scope recorded",SUM(INDEX('Quote Comparison'!$H$8:$H$107,MATCH(A141,'Quote Comparison'!$A$8:$A$107,0)),INDEX('Quote Comparison'!$I$8:$I$107,MATCH(A141,'Quote Comparison'!$A$8:$A$107,0)),INDEX('Quote Comparison'!$J$8:$J$107,MATCH(A141,'Quote Comparison'!$A$8:$A$107,0))),""))</x:f>
      </x:c>
      <x:c r="I141" s="25" t="str">
        <x:f>IF(LEN(A141&amp;"")=0,IF(COUNTA(A141,B141,C141,D141,E141,F141,G141)=0,"","Enter Offer ID"),IF(COUNTIFS('Quote Comparison'!$A$118:$A$217,A141)&lt;&gt;1,"Duplicate scope decision",IF(COUNTIFS('Quote Comparison'!$A$8:$A$107,A141)&lt;&gt;1,"Missing or duplicate offer",IF(INDEX('Quote Comparison'!$M$8:$M$107,MATCH(A141,'Quote Comparison'!$A$8:$A$107,0))&lt;&gt;"Linked","Offer incomplete or stale",IF(OR(LEN(B141&amp;"")=0,LEN(C141&amp;"")=0,LEN(D141&amp;"")=0,LEN(E141&amp;"")=0,LEN(F141&amp;"")=0,LEN(G141&amp;"")=0),"Complete scope review",IF(OR(NOT(ISNUMBER(D141)),D141&lt;=0,MOD(D141,1)&lt;&gt;0),"Quantity must be a positive integer",IF(OR(E141&lt;&gt;"each",D141&lt;&gt;INDEX('Opening Schedule'!$E$8:$E$107,MATCH(INDEX('Quote Comparison'!$B$8:$B$107,MATCH(A141,'Quote Comparison'!$A$8:$A$107,0)),'Opening Schedule'!$A$8:$A$107,0))),"Quantity or unit differs from order",IF(B141&lt;&gt;"Confirmed","Resolve scope differences",IF(OR(NOT(ISNUMBER(G141)),G141&lt;=0),"Enter valid scope review date","Comparable scope recorded")))))))))</x:f>
      </x:c>
      <x:c r="J141" s="1"/>
      <x:c r="K141" s="1"/>
      <x:c r="L141" s="1"/>
      <x:c r="M141" s="1"/>
    </x:row>
    <x:row r="142" ht="28" customHeight="1">
      <x:c r="A142" s="23"/>
      <x:c r="B142" s="22"/>
      <x:c r="C142" s="23"/>
      <x:c r="D142" s="24"/>
      <x:c r="E142" s="22"/>
      <x:c r="F142" s="23"/>
      <x:c r="G142" s="26"/>
      <x:c r="H142" s="29" t="str">
        <x:f>IF(A142="","",IF(I142="Comparable scope recorded",SUM(INDEX('Quote Comparison'!$H$8:$H$107,MATCH(A142,'Quote Comparison'!$A$8:$A$107,0)),INDEX('Quote Comparison'!$I$8:$I$107,MATCH(A142,'Quote Comparison'!$A$8:$A$107,0)),INDEX('Quote Comparison'!$J$8:$J$107,MATCH(A142,'Quote Comparison'!$A$8:$A$107,0))),""))</x:f>
      </x:c>
      <x:c r="I142" s="25" t="str">
        <x:f>IF(LEN(A142&amp;"")=0,IF(COUNTA(A142,B142,C142,D142,E142,F142,G142)=0,"","Enter Offer ID"),IF(COUNTIFS('Quote Comparison'!$A$118:$A$217,A142)&lt;&gt;1,"Duplicate scope decision",IF(COUNTIFS('Quote Comparison'!$A$8:$A$107,A142)&lt;&gt;1,"Missing or duplicate offer",IF(INDEX('Quote Comparison'!$M$8:$M$107,MATCH(A142,'Quote Comparison'!$A$8:$A$107,0))&lt;&gt;"Linked","Offer incomplete or stale",IF(OR(LEN(B142&amp;"")=0,LEN(C142&amp;"")=0,LEN(D142&amp;"")=0,LEN(E142&amp;"")=0,LEN(F142&amp;"")=0,LEN(G142&amp;"")=0),"Complete scope review",IF(OR(NOT(ISNUMBER(D142)),D142&lt;=0,MOD(D142,1)&lt;&gt;0),"Quantity must be a positive integer",IF(OR(E142&lt;&gt;"each",D142&lt;&gt;INDEX('Opening Schedule'!$E$8:$E$107,MATCH(INDEX('Quote Comparison'!$B$8:$B$107,MATCH(A142,'Quote Comparison'!$A$8:$A$107,0)),'Opening Schedule'!$A$8:$A$107,0))),"Quantity or unit differs from order",IF(B142&lt;&gt;"Confirmed","Resolve scope differences",IF(OR(NOT(ISNUMBER(G142)),G142&lt;=0),"Enter valid scope review date","Comparable scope recorded")))))))))</x:f>
      </x:c>
      <x:c r="J142" s="1"/>
      <x:c r="K142" s="1"/>
      <x:c r="L142" s="1"/>
      <x:c r="M142" s="1"/>
    </x:row>
    <x:row r="143" ht="28" customHeight="1">
      <x:c r="A143" s="23"/>
      <x:c r="B143" s="22"/>
      <x:c r="C143" s="23"/>
      <x:c r="D143" s="24"/>
      <x:c r="E143" s="22"/>
      <x:c r="F143" s="23"/>
      <x:c r="G143" s="26"/>
      <x:c r="H143" s="29" t="str">
        <x:f>IF(A143="","",IF(I143="Comparable scope recorded",SUM(INDEX('Quote Comparison'!$H$8:$H$107,MATCH(A143,'Quote Comparison'!$A$8:$A$107,0)),INDEX('Quote Comparison'!$I$8:$I$107,MATCH(A143,'Quote Comparison'!$A$8:$A$107,0)),INDEX('Quote Comparison'!$J$8:$J$107,MATCH(A143,'Quote Comparison'!$A$8:$A$107,0))),""))</x:f>
      </x:c>
      <x:c r="I143" s="25" t="str">
        <x:f>IF(LEN(A143&amp;"")=0,IF(COUNTA(A143,B143,C143,D143,E143,F143,G143)=0,"","Enter Offer ID"),IF(COUNTIFS('Quote Comparison'!$A$118:$A$217,A143)&lt;&gt;1,"Duplicate scope decision",IF(COUNTIFS('Quote Comparison'!$A$8:$A$107,A143)&lt;&gt;1,"Missing or duplicate offer",IF(INDEX('Quote Comparison'!$M$8:$M$107,MATCH(A143,'Quote Comparison'!$A$8:$A$107,0))&lt;&gt;"Linked","Offer incomplete or stale",IF(OR(LEN(B143&amp;"")=0,LEN(C143&amp;"")=0,LEN(D143&amp;"")=0,LEN(E143&amp;"")=0,LEN(F143&amp;"")=0,LEN(G143&amp;"")=0),"Complete scope review",IF(OR(NOT(ISNUMBER(D143)),D143&lt;=0,MOD(D143,1)&lt;&gt;0),"Quantity must be a positive integer",IF(OR(E143&lt;&gt;"each",D143&lt;&gt;INDEX('Opening Schedule'!$E$8:$E$107,MATCH(INDEX('Quote Comparison'!$B$8:$B$107,MATCH(A143,'Quote Comparison'!$A$8:$A$107,0)),'Opening Schedule'!$A$8:$A$107,0))),"Quantity or unit differs from order",IF(B143&lt;&gt;"Confirmed","Resolve scope differences",IF(OR(NOT(ISNUMBER(G143)),G143&lt;=0),"Enter valid scope review date","Comparable scope recorded")))))))))</x:f>
      </x:c>
      <x:c r="J143" s="1"/>
      <x:c r="K143" s="1"/>
      <x:c r="L143" s="1"/>
      <x:c r="M143" s="1"/>
    </x:row>
    <x:row r="144" ht="28" customHeight="1">
      <x:c r="A144" s="23"/>
      <x:c r="B144" s="22"/>
      <x:c r="C144" s="23"/>
      <x:c r="D144" s="24"/>
      <x:c r="E144" s="22"/>
      <x:c r="F144" s="23"/>
      <x:c r="G144" s="26"/>
      <x:c r="H144" s="29" t="str">
        <x:f>IF(A144="","",IF(I144="Comparable scope recorded",SUM(INDEX('Quote Comparison'!$H$8:$H$107,MATCH(A144,'Quote Comparison'!$A$8:$A$107,0)),INDEX('Quote Comparison'!$I$8:$I$107,MATCH(A144,'Quote Comparison'!$A$8:$A$107,0)),INDEX('Quote Comparison'!$J$8:$J$107,MATCH(A144,'Quote Comparison'!$A$8:$A$107,0))),""))</x:f>
      </x:c>
      <x:c r="I144" s="25" t="str">
        <x:f>IF(LEN(A144&amp;"")=0,IF(COUNTA(A144,B144,C144,D144,E144,F144,G144)=0,"","Enter Offer ID"),IF(COUNTIFS('Quote Comparison'!$A$118:$A$217,A144)&lt;&gt;1,"Duplicate scope decision",IF(COUNTIFS('Quote Comparison'!$A$8:$A$107,A144)&lt;&gt;1,"Missing or duplicate offer",IF(INDEX('Quote Comparison'!$M$8:$M$107,MATCH(A144,'Quote Comparison'!$A$8:$A$107,0))&lt;&gt;"Linked","Offer incomplete or stale",IF(OR(LEN(B144&amp;"")=0,LEN(C144&amp;"")=0,LEN(D144&amp;"")=0,LEN(E144&amp;"")=0,LEN(F144&amp;"")=0,LEN(G144&amp;"")=0),"Complete scope review",IF(OR(NOT(ISNUMBER(D144)),D144&lt;=0,MOD(D144,1)&lt;&gt;0),"Quantity must be a positive integer",IF(OR(E144&lt;&gt;"each",D144&lt;&gt;INDEX('Opening Schedule'!$E$8:$E$107,MATCH(INDEX('Quote Comparison'!$B$8:$B$107,MATCH(A144,'Quote Comparison'!$A$8:$A$107,0)),'Opening Schedule'!$A$8:$A$107,0))),"Quantity or unit differs from order",IF(B144&lt;&gt;"Confirmed","Resolve scope differences",IF(OR(NOT(ISNUMBER(G144)),G144&lt;=0),"Enter valid scope review date","Comparable scope recorded")))))))))</x:f>
      </x:c>
      <x:c r="J144" s="1"/>
      <x:c r="K144" s="1"/>
      <x:c r="L144" s="1"/>
      <x:c r="M144" s="1"/>
    </x:row>
    <x:row r="145" ht="28" customHeight="1">
      <x:c r="A145" s="23"/>
      <x:c r="B145" s="22"/>
      <x:c r="C145" s="23"/>
      <x:c r="D145" s="24"/>
      <x:c r="E145" s="22"/>
      <x:c r="F145" s="23"/>
      <x:c r="G145" s="26"/>
      <x:c r="H145" s="29" t="str">
        <x:f>IF(A145="","",IF(I145="Comparable scope recorded",SUM(INDEX('Quote Comparison'!$H$8:$H$107,MATCH(A145,'Quote Comparison'!$A$8:$A$107,0)),INDEX('Quote Comparison'!$I$8:$I$107,MATCH(A145,'Quote Comparison'!$A$8:$A$107,0)),INDEX('Quote Comparison'!$J$8:$J$107,MATCH(A145,'Quote Comparison'!$A$8:$A$107,0))),""))</x:f>
      </x:c>
      <x:c r="I145" s="25" t="str">
        <x:f>IF(LEN(A145&amp;"")=0,IF(COUNTA(A145,B145,C145,D145,E145,F145,G145)=0,"","Enter Offer ID"),IF(COUNTIFS('Quote Comparison'!$A$118:$A$217,A145)&lt;&gt;1,"Duplicate scope decision",IF(COUNTIFS('Quote Comparison'!$A$8:$A$107,A145)&lt;&gt;1,"Missing or duplicate offer",IF(INDEX('Quote Comparison'!$M$8:$M$107,MATCH(A145,'Quote Comparison'!$A$8:$A$107,0))&lt;&gt;"Linked","Offer incomplete or stale",IF(OR(LEN(B145&amp;"")=0,LEN(C145&amp;"")=0,LEN(D145&amp;"")=0,LEN(E145&amp;"")=0,LEN(F145&amp;"")=0,LEN(G145&amp;"")=0),"Complete scope review",IF(OR(NOT(ISNUMBER(D145)),D145&lt;=0,MOD(D145,1)&lt;&gt;0),"Quantity must be a positive integer",IF(OR(E145&lt;&gt;"each",D145&lt;&gt;INDEX('Opening Schedule'!$E$8:$E$107,MATCH(INDEX('Quote Comparison'!$B$8:$B$107,MATCH(A145,'Quote Comparison'!$A$8:$A$107,0)),'Opening Schedule'!$A$8:$A$107,0))),"Quantity or unit differs from order",IF(B145&lt;&gt;"Confirmed","Resolve scope differences",IF(OR(NOT(ISNUMBER(G145)),G145&lt;=0),"Enter valid scope review date","Comparable scope recorded")))))))))</x:f>
      </x:c>
      <x:c r="J145" s="1"/>
      <x:c r="K145" s="1"/>
      <x:c r="L145" s="1"/>
      <x:c r="M145" s="1"/>
    </x:row>
    <x:row r="146" ht="28" customHeight="1">
      <x:c r="A146" s="23"/>
      <x:c r="B146" s="22"/>
      <x:c r="C146" s="23"/>
      <x:c r="D146" s="24"/>
      <x:c r="E146" s="22"/>
      <x:c r="F146" s="23"/>
      <x:c r="G146" s="26"/>
      <x:c r="H146" s="29" t="str">
        <x:f>IF(A146="","",IF(I146="Comparable scope recorded",SUM(INDEX('Quote Comparison'!$H$8:$H$107,MATCH(A146,'Quote Comparison'!$A$8:$A$107,0)),INDEX('Quote Comparison'!$I$8:$I$107,MATCH(A146,'Quote Comparison'!$A$8:$A$107,0)),INDEX('Quote Comparison'!$J$8:$J$107,MATCH(A146,'Quote Comparison'!$A$8:$A$107,0))),""))</x:f>
      </x:c>
      <x:c r="I146" s="25" t="str">
        <x:f>IF(LEN(A146&amp;"")=0,IF(COUNTA(A146,B146,C146,D146,E146,F146,G146)=0,"","Enter Offer ID"),IF(COUNTIFS('Quote Comparison'!$A$118:$A$217,A146)&lt;&gt;1,"Duplicate scope decision",IF(COUNTIFS('Quote Comparison'!$A$8:$A$107,A146)&lt;&gt;1,"Missing or duplicate offer",IF(INDEX('Quote Comparison'!$M$8:$M$107,MATCH(A146,'Quote Comparison'!$A$8:$A$107,0))&lt;&gt;"Linked","Offer incomplete or stale",IF(OR(LEN(B146&amp;"")=0,LEN(C146&amp;"")=0,LEN(D146&amp;"")=0,LEN(E146&amp;"")=0,LEN(F146&amp;"")=0,LEN(G146&amp;"")=0),"Complete scope review",IF(OR(NOT(ISNUMBER(D146)),D146&lt;=0,MOD(D146,1)&lt;&gt;0),"Quantity must be a positive integer",IF(OR(E146&lt;&gt;"each",D146&lt;&gt;INDEX('Opening Schedule'!$E$8:$E$107,MATCH(INDEX('Quote Comparison'!$B$8:$B$107,MATCH(A146,'Quote Comparison'!$A$8:$A$107,0)),'Opening Schedule'!$A$8:$A$107,0))),"Quantity or unit differs from order",IF(B146&lt;&gt;"Confirmed","Resolve scope differences",IF(OR(NOT(ISNUMBER(G146)),G146&lt;=0),"Enter valid scope review date","Comparable scope recorded")))))))))</x:f>
      </x:c>
      <x:c r="J146" s="1"/>
      <x:c r="K146" s="1"/>
      <x:c r="L146" s="1"/>
      <x:c r="M146" s="1"/>
    </x:row>
    <x:row r="147" ht="28" customHeight="1">
      <x:c r="A147" s="23"/>
      <x:c r="B147" s="22"/>
      <x:c r="C147" s="23"/>
      <x:c r="D147" s="24"/>
      <x:c r="E147" s="22"/>
      <x:c r="F147" s="23"/>
      <x:c r="G147" s="26"/>
      <x:c r="H147" s="29" t="str">
        <x:f>IF(A147="","",IF(I147="Comparable scope recorded",SUM(INDEX('Quote Comparison'!$H$8:$H$107,MATCH(A147,'Quote Comparison'!$A$8:$A$107,0)),INDEX('Quote Comparison'!$I$8:$I$107,MATCH(A147,'Quote Comparison'!$A$8:$A$107,0)),INDEX('Quote Comparison'!$J$8:$J$107,MATCH(A147,'Quote Comparison'!$A$8:$A$107,0))),""))</x:f>
      </x:c>
      <x:c r="I147" s="25" t="str">
        <x:f>IF(LEN(A147&amp;"")=0,IF(COUNTA(A147,B147,C147,D147,E147,F147,G147)=0,"","Enter Offer ID"),IF(COUNTIFS('Quote Comparison'!$A$118:$A$217,A147)&lt;&gt;1,"Duplicate scope decision",IF(COUNTIFS('Quote Comparison'!$A$8:$A$107,A147)&lt;&gt;1,"Missing or duplicate offer",IF(INDEX('Quote Comparison'!$M$8:$M$107,MATCH(A147,'Quote Comparison'!$A$8:$A$107,0))&lt;&gt;"Linked","Offer incomplete or stale",IF(OR(LEN(B147&amp;"")=0,LEN(C147&amp;"")=0,LEN(D147&amp;"")=0,LEN(E147&amp;"")=0,LEN(F147&amp;"")=0,LEN(G147&amp;"")=0),"Complete scope review",IF(OR(NOT(ISNUMBER(D147)),D147&lt;=0,MOD(D147,1)&lt;&gt;0),"Quantity must be a positive integer",IF(OR(E147&lt;&gt;"each",D147&lt;&gt;INDEX('Opening Schedule'!$E$8:$E$107,MATCH(INDEX('Quote Comparison'!$B$8:$B$107,MATCH(A147,'Quote Comparison'!$A$8:$A$107,0)),'Opening Schedule'!$A$8:$A$107,0))),"Quantity or unit differs from order",IF(B147&lt;&gt;"Confirmed","Resolve scope differences",IF(OR(NOT(ISNUMBER(G147)),G147&lt;=0),"Enter valid scope review date","Comparable scope recorded")))))))))</x:f>
      </x:c>
      <x:c r="J147" s="1"/>
      <x:c r="K147" s="1"/>
      <x:c r="L147" s="1"/>
      <x:c r="M147" s="1"/>
    </x:row>
    <x:row r="148" ht="28" customHeight="1">
      <x:c r="A148" s="23"/>
      <x:c r="B148" s="22"/>
      <x:c r="C148" s="23"/>
      <x:c r="D148" s="24"/>
      <x:c r="E148" s="22"/>
      <x:c r="F148" s="23"/>
      <x:c r="G148" s="26"/>
      <x:c r="H148" s="29" t="str">
        <x:f>IF(A148="","",IF(I148="Comparable scope recorded",SUM(INDEX('Quote Comparison'!$H$8:$H$107,MATCH(A148,'Quote Comparison'!$A$8:$A$107,0)),INDEX('Quote Comparison'!$I$8:$I$107,MATCH(A148,'Quote Comparison'!$A$8:$A$107,0)),INDEX('Quote Comparison'!$J$8:$J$107,MATCH(A148,'Quote Comparison'!$A$8:$A$107,0))),""))</x:f>
      </x:c>
      <x:c r="I148" s="25" t="str">
        <x:f>IF(LEN(A148&amp;"")=0,IF(COUNTA(A148,B148,C148,D148,E148,F148,G148)=0,"","Enter Offer ID"),IF(COUNTIFS('Quote Comparison'!$A$118:$A$217,A148)&lt;&gt;1,"Duplicate scope decision",IF(COUNTIFS('Quote Comparison'!$A$8:$A$107,A148)&lt;&gt;1,"Missing or duplicate offer",IF(INDEX('Quote Comparison'!$M$8:$M$107,MATCH(A148,'Quote Comparison'!$A$8:$A$107,0))&lt;&gt;"Linked","Offer incomplete or stale",IF(OR(LEN(B148&amp;"")=0,LEN(C148&amp;"")=0,LEN(D148&amp;"")=0,LEN(E148&amp;"")=0,LEN(F148&amp;"")=0,LEN(G148&amp;"")=0),"Complete scope review",IF(OR(NOT(ISNUMBER(D148)),D148&lt;=0,MOD(D148,1)&lt;&gt;0),"Quantity must be a positive integer",IF(OR(E148&lt;&gt;"each",D148&lt;&gt;INDEX('Opening Schedule'!$E$8:$E$107,MATCH(INDEX('Quote Comparison'!$B$8:$B$107,MATCH(A148,'Quote Comparison'!$A$8:$A$107,0)),'Opening Schedule'!$A$8:$A$107,0))),"Quantity or unit differs from order",IF(B148&lt;&gt;"Confirmed","Resolve scope differences",IF(OR(NOT(ISNUMBER(G148)),G148&lt;=0),"Enter valid scope review date","Comparable scope recorded")))))))))</x:f>
      </x:c>
      <x:c r="J148" s="1"/>
      <x:c r="K148" s="1"/>
      <x:c r="L148" s="1"/>
      <x:c r="M148" s="1"/>
    </x:row>
    <x:row r="149" ht="28" customHeight="1">
      <x:c r="A149" s="23"/>
      <x:c r="B149" s="22"/>
      <x:c r="C149" s="23"/>
      <x:c r="D149" s="24"/>
      <x:c r="E149" s="22"/>
      <x:c r="F149" s="23"/>
      <x:c r="G149" s="26"/>
      <x:c r="H149" s="29" t="str">
        <x:f>IF(A149="","",IF(I149="Comparable scope recorded",SUM(INDEX('Quote Comparison'!$H$8:$H$107,MATCH(A149,'Quote Comparison'!$A$8:$A$107,0)),INDEX('Quote Comparison'!$I$8:$I$107,MATCH(A149,'Quote Comparison'!$A$8:$A$107,0)),INDEX('Quote Comparison'!$J$8:$J$107,MATCH(A149,'Quote Comparison'!$A$8:$A$107,0))),""))</x:f>
      </x:c>
      <x:c r="I149" s="25" t="str">
        <x:f>IF(LEN(A149&amp;"")=0,IF(COUNTA(A149,B149,C149,D149,E149,F149,G149)=0,"","Enter Offer ID"),IF(COUNTIFS('Quote Comparison'!$A$118:$A$217,A149)&lt;&gt;1,"Duplicate scope decision",IF(COUNTIFS('Quote Comparison'!$A$8:$A$107,A149)&lt;&gt;1,"Missing or duplicate offer",IF(INDEX('Quote Comparison'!$M$8:$M$107,MATCH(A149,'Quote Comparison'!$A$8:$A$107,0))&lt;&gt;"Linked","Offer incomplete or stale",IF(OR(LEN(B149&amp;"")=0,LEN(C149&amp;"")=0,LEN(D149&amp;"")=0,LEN(E149&amp;"")=0,LEN(F149&amp;"")=0,LEN(G149&amp;"")=0),"Complete scope review",IF(OR(NOT(ISNUMBER(D149)),D149&lt;=0,MOD(D149,1)&lt;&gt;0),"Quantity must be a positive integer",IF(OR(E149&lt;&gt;"each",D149&lt;&gt;INDEX('Opening Schedule'!$E$8:$E$107,MATCH(INDEX('Quote Comparison'!$B$8:$B$107,MATCH(A149,'Quote Comparison'!$A$8:$A$107,0)),'Opening Schedule'!$A$8:$A$107,0))),"Quantity or unit differs from order",IF(B149&lt;&gt;"Confirmed","Resolve scope differences",IF(OR(NOT(ISNUMBER(G149)),G149&lt;=0),"Enter valid scope review date","Comparable scope recorded")))))))))</x:f>
      </x:c>
      <x:c r="J149" s="1"/>
      <x:c r="K149" s="1"/>
      <x:c r="L149" s="1"/>
      <x:c r="M149" s="1"/>
    </x:row>
    <x:row r="150" ht="28" customHeight="1">
      <x:c r="A150" s="23"/>
      <x:c r="B150" s="22"/>
      <x:c r="C150" s="23"/>
      <x:c r="D150" s="24"/>
      <x:c r="E150" s="22"/>
      <x:c r="F150" s="23"/>
      <x:c r="G150" s="26"/>
      <x:c r="H150" s="29" t="str">
        <x:f>IF(A150="","",IF(I150="Comparable scope recorded",SUM(INDEX('Quote Comparison'!$H$8:$H$107,MATCH(A150,'Quote Comparison'!$A$8:$A$107,0)),INDEX('Quote Comparison'!$I$8:$I$107,MATCH(A150,'Quote Comparison'!$A$8:$A$107,0)),INDEX('Quote Comparison'!$J$8:$J$107,MATCH(A150,'Quote Comparison'!$A$8:$A$107,0))),""))</x:f>
      </x:c>
      <x:c r="I150" s="25" t="str">
        <x:f>IF(LEN(A150&amp;"")=0,IF(COUNTA(A150,B150,C150,D150,E150,F150,G150)=0,"","Enter Offer ID"),IF(COUNTIFS('Quote Comparison'!$A$118:$A$217,A150)&lt;&gt;1,"Duplicate scope decision",IF(COUNTIFS('Quote Comparison'!$A$8:$A$107,A150)&lt;&gt;1,"Missing or duplicate offer",IF(INDEX('Quote Comparison'!$M$8:$M$107,MATCH(A150,'Quote Comparison'!$A$8:$A$107,0))&lt;&gt;"Linked","Offer incomplete or stale",IF(OR(LEN(B150&amp;"")=0,LEN(C150&amp;"")=0,LEN(D150&amp;"")=0,LEN(E150&amp;"")=0,LEN(F150&amp;"")=0,LEN(G150&amp;"")=0),"Complete scope review",IF(OR(NOT(ISNUMBER(D150)),D150&lt;=0,MOD(D150,1)&lt;&gt;0),"Quantity must be a positive integer",IF(OR(E150&lt;&gt;"each",D150&lt;&gt;INDEX('Opening Schedule'!$E$8:$E$107,MATCH(INDEX('Quote Comparison'!$B$8:$B$107,MATCH(A150,'Quote Comparison'!$A$8:$A$107,0)),'Opening Schedule'!$A$8:$A$107,0))),"Quantity or unit differs from order",IF(B150&lt;&gt;"Confirmed","Resolve scope differences",IF(OR(NOT(ISNUMBER(G150)),G150&lt;=0),"Enter valid scope review date","Comparable scope recorded")))))))))</x:f>
      </x:c>
      <x:c r="J150" s="1"/>
      <x:c r="K150" s="1"/>
      <x:c r="L150" s="1"/>
      <x:c r="M150" s="1"/>
    </x:row>
    <x:row r="151" ht="28" customHeight="1">
      <x:c r="A151" s="23"/>
      <x:c r="B151" s="22"/>
      <x:c r="C151" s="23"/>
      <x:c r="D151" s="24"/>
      <x:c r="E151" s="22"/>
      <x:c r="F151" s="23"/>
      <x:c r="G151" s="26"/>
      <x:c r="H151" s="29" t="str">
        <x:f>IF(A151="","",IF(I151="Comparable scope recorded",SUM(INDEX('Quote Comparison'!$H$8:$H$107,MATCH(A151,'Quote Comparison'!$A$8:$A$107,0)),INDEX('Quote Comparison'!$I$8:$I$107,MATCH(A151,'Quote Comparison'!$A$8:$A$107,0)),INDEX('Quote Comparison'!$J$8:$J$107,MATCH(A151,'Quote Comparison'!$A$8:$A$107,0))),""))</x:f>
      </x:c>
      <x:c r="I151" s="25" t="str">
        <x:f>IF(LEN(A151&amp;"")=0,IF(COUNTA(A151,B151,C151,D151,E151,F151,G151)=0,"","Enter Offer ID"),IF(COUNTIFS('Quote Comparison'!$A$118:$A$217,A151)&lt;&gt;1,"Duplicate scope decision",IF(COUNTIFS('Quote Comparison'!$A$8:$A$107,A151)&lt;&gt;1,"Missing or duplicate offer",IF(INDEX('Quote Comparison'!$M$8:$M$107,MATCH(A151,'Quote Comparison'!$A$8:$A$107,0))&lt;&gt;"Linked","Offer incomplete or stale",IF(OR(LEN(B151&amp;"")=0,LEN(C151&amp;"")=0,LEN(D151&amp;"")=0,LEN(E151&amp;"")=0,LEN(F151&amp;"")=0,LEN(G151&amp;"")=0),"Complete scope review",IF(OR(NOT(ISNUMBER(D151)),D151&lt;=0,MOD(D151,1)&lt;&gt;0),"Quantity must be a positive integer",IF(OR(E151&lt;&gt;"each",D151&lt;&gt;INDEX('Opening Schedule'!$E$8:$E$107,MATCH(INDEX('Quote Comparison'!$B$8:$B$107,MATCH(A151,'Quote Comparison'!$A$8:$A$107,0)),'Opening Schedule'!$A$8:$A$107,0))),"Quantity or unit differs from order",IF(B151&lt;&gt;"Confirmed","Resolve scope differences",IF(OR(NOT(ISNUMBER(G151)),G151&lt;=0),"Enter valid scope review date","Comparable scope recorded")))))))))</x:f>
      </x:c>
      <x:c r="J151" s="1"/>
      <x:c r="K151" s="1"/>
      <x:c r="L151" s="1"/>
      <x:c r="M151" s="1"/>
    </x:row>
    <x:row r="152" ht="28" customHeight="1">
      <x:c r="A152" s="23"/>
      <x:c r="B152" s="22"/>
      <x:c r="C152" s="23"/>
      <x:c r="D152" s="24"/>
      <x:c r="E152" s="22"/>
      <x:c r="F152" s="23"/>
      <x:c r="G152" s="26"/>
      <x:c r="H152" s="29" t="str">
        <x:f>IF(A152="","",IF(I152="Comparable scope recorded",SUM(INDEX('Quote Comparison'!$H$8:$H$107,MATCH(A152,'Quote Comparison'!$A$8:$A$107,0)),INDEX('Quote Comparison'!$I$8:$I$107,MATCH(A152,'Quote Comparison'!$A$8:$A$107,0)),INDEX('Quote Comparison'!$J$8:$J$107,MATCH(A152,'Quote Comparison'!$A$8:$A$107,0))),""))</x:f>
      </x:c>
      <x:c r="I152" s="25" t="str">
        <x:f>IF(LEN(A152&amp;"")=0,IF(COUNTA(A152,B152,C152,D152,E152,F152,G152)=0,"","Enter Offer ID"),IF(COUNTIFS('Quote Comparison'!$A$118:$A$217,A152)&lt;&gt;1,"Duplicate scope decision",IF(COUNTIFS('Quote Comparison'!$A$8:$A$107,A152)&lt;&gt;1,"Missing or duplicate offer",IF(INDEX('Quote Comparison'!$M$8:$M$107,MATCH(A152,'Quote Comparison'!$A$8:$A$107,0))&lt;&gt;"Linked","Offer incomplete or stale",IF(OR(LEN(B152&amp;"")=0,LEN(C152&amp;"")=0,LEN(D152&amp;"")=0,LEN(E152&amp;"")=0,LEN(F152&amp;"")=0,LEN(G152&amp;"")=0),"Complete scope review",IF(OR(NOT(ISNUMBER(D152)),D152&lt;=0,MOD(D152,1)&lt;&gt;0),"Quantity must be a positive integer",IF(OR(E152&lt;&gt;"each",D152&lt;&gt;INDEX('Opening Schedule'!$E$8:$E$107,MATCH(INDEX('Quote Comparison'!$B$8:$B$107,MATCH(A152,'Quote Comparison'!$A$8:$A$107,0)),'Opening Schedule'!$A$8:$A$107,0))),"Quantity or unit differs from order",IF(B152&lt;&gt;"Confirmed","Resolve scope differences",IF(OR(NOT(ISNUMBER(G152)),G152&lt;=0),"Enter valid scope review date","Comparable scope recorded")))))))))</x:f>
      </x:c>
      <x:c r="J152" s="1"/>
      <x:c r="K152" s="1"/>
      <x:c r="L152" s="1"/>
      <x:c r="M152" s="1"/>
    </x:row>
    <x:row r="153" ht="28" customHeight="1">
      <x:c r="A153" s="23"/>
      <x:c r="B153" s="22"/>
      <x:c r="C153" s="23"/>
      <x:c r="D153" s="24"/>
      <x:c r="E153" s="22"/>
      <x:c r="F153" s="23"/>
      <x:c r="G153" s="26"/>
      <x:c r="H153" s="29" t="str">
        <x:f>IF(A153="","",IF(I153="Comparable scope recorded",SUM(INDEX('Quote Comparison'!$H$8:$H$107,MATCH(A153,'Quote Comparison'!$A$8:$A$107,0)),INDEX('Quote Comparison'!$I$8:$I$107,MATCH(A153,'Quote Comparison'!$A$8:$A$107,0)),INDEX('Quote Comparison'!$J$8:$J$107,MATCH(A153,'Quote Comparison'!$A$8:$A$107,0))),""))</x:f>
      </x:c>
      <x:c r="I153" s="25" t="str">
        <x:f>IF(LEN(A153&amp;"")=0,IF(COUNTA(A153,B153,C153,D153,E153,F153,G153)=0,"","Enter Offer ID"),IF(COUNTIFS('Quote Comparison'!$A$118:$A$217,A153)&lt;&gt;1,"Duplicate scope decision",IF(COUNTIFS('Quote Comparison'!$A$8:$A$107,A153)&lt;&gt;1,"Missing or duplicate offer",IF(INDEX('Quote Comparison'!$M$8:$M$107,MATCH(A153,'Quote Comparison'!$A$8:$A$107,0))&lt;&gt;"Linked","Offer incomplete or stale",IF(OR(LEN(B153&amp;"")=0,LEN(C153&amp;"")=0,LEN(D153&amp;"")=0,LEN(E153&amp;"")=0,LEN(F153&amp;"")=0,LEN(G153&amp;"")=0),"Complete scope review",IF(OR(NOT(ISNUMBER(D153)),D153&lt;=0,MOD(D153,1)&lt;&gt;0),"Quantity must be a positive integer",IF(OR(E153&lt;&gt;"each",D153&lt;&gt;INDEX('Opening Schedule'!$E$8:$E$107,MATCH(INDEX('Quote Comparison'!$B$8:$B$107,MATCH(A153,'Quote Comparison'!$A$8:$A$107,0)),'Opening Schedule'!$A$8:$A$107,0))),"Quantity or unit differs from order",IF(B153&lt;&gt;"Confirmed","Resolve scope differences",IF(OR(NOT(ISNUMBER(G153)),G153&lt;=0),"Enter valid scope review date","Comparable scope recorded")))))))))</x:f>
      </x:c>
      <x:c r="J153" s="1"/>
      <x:c r="K153" s="1"/>
      <x:c r="L153" s="1"/>
      <x:c r="M153" s="1"/>
    </x:row>
    <x:row r="154" ht="28" customHeight="1">
      <x:c r="A154" s="23"/>
      <x:c r="B154" s="22"/>
      <x:c r="C154" s="23"/>
      <x:c r="D154" s="24"/>
      <x:c r="E154" s="22"/>
      <x:c r="F154" s="23"/>
      <x:c r="G154" s="26"/>
      <x:c r="H154" s="29" t="str">
        <x:f>IF(A154="","",IF(I154="Comparable scope recorded",SUM(INDEX('Quote Comparison'!$H$8:$H$107,MATCH(A154,'Quote Comparison'!$A$8:$A$107,0)),INDEX('Quote Comparison'!$I$8:$I$107,MATCH(A154,'Quote Comparison'!$A$8:$A$107,0)),INDEX('Quote Comparison'!$J$8:$J$107,MATCH(A154,'Quote Comparison'!$A$8:$A$107,0))),""))</x:f>
      </x:c>
      <x:c r="I154" s="25" t="str">
        <x:f>IF(LEN(A154&amp;"")=0,IF(COUNTA(A154,B154,C154,D154,E154,F154,G154)=0,"","Enter Offer ID"),IF(COUNTIFS('Quote Comparison'!$A$118:$A$217,A154)&lt;&gt;1,"Duplicate scope decision",IF(COUNTIFS('Quote Comparison'!$A$8:$A$107,A154)&lt;&gt;1,"Missing or duplicate offer",IF(INDEX('Quote Comparison'!$M$8:$M$107,MATCH(A154,'Quote Comparison'!$A$8:$A$107,0))&lt;&gt;"Linked","Offer incomplete or stale",IF(OR(LEN(B154&amp;"")=0,LEN(C154&amp;"")=0,LEN(D154&amp;"")=0,LEN(E154&amp;"")=0,LEN(F154&amp;"")=0,LEN(G154&amp;"")=0),"Complete scope review",IF(OR(NOT(ISNUMBER(D154)),D154&lt;=0,MOD(D154,1)&lt;&gt;0),"Quantity must be a positive integer",IF(OR(E154&lt;&gt;"each",D154&lt;&gt;INDEX('Opening Schedule'!$E$8:$E$107,MATCH(INDEX('Quote Comparison'!$B$8:$B$107,MATCH(A154,'Quote Comparison'!$A$8:$A$107,0)),'Opening Schedule'!$A$8:$A$107,0))),"Quantity or unit differs from order",IF(B154&lt;&gt;"Confirmed","Resolve scope differences",IF(OR(NOT(ISNUMBER(G154)),G154&lt;=0),"Enter valid scope review date","Comparable scope recorded")))))))))</x:f>
      </x:c>
      <x:c r="J154" s="1"/>
      <x:c r="K154" s="1"/>
      <x:c r="L154" s="1"/>
      <x:c r="M154" s="1"/>
    </x:row>
    <x:row r="155" ht="28" customHeight="1">
      <x:c r="A155" s="23"/>
      <x:c r="B155" s="22"/>
      <x:c r="C155" s="23"/>
      <x:c r="D155" s="24"/>
      <x:c r="E155" s="22"/>
      <x:c r="F155" s="23"/>
      <x:c r="G155" s="26"/>
      <x:c r="H155" s="29" t="str">
        <x:f>IF(A155="","",IF(I155="Comparable scope recorded",SUM(INDEX('Quote Comparison'!$H$8:$H$107,MATCH(A155,'Quote Comparison'!$A$8:$A$107,0)),INDEX('Quote Comparison'!$I$8:$I$107,MATCH(A155,'Quote Comparison'!$A$8:$A$107,0)),INDEX('Quote Comparison'!$J$8:$J$107,MATCH(A155,'Quote Comparison'!$A$8:$A$107,0))),""))</x:f>
      </x:c>
      <x:c r="I155" s="25" t="str">
        <x:f>IF(LEN(A155&amp;"")=0,IF(COUNTA(A155,B155,C155,D155,E155,F155,G155)=0,"","Enter Offer ID"),IF(COUNTIFS('Quote Comparison'!$A$118:$A$217,A155)&lt;&gt;1,"Duplicate scope decision",IF(COUNTIFS('Quote Comparison'!$A$8:$A$107,A155)&lt;&gt;1,"Missing or duplicate offer",IF(INDEX('Quote Comparison'!$M$8:$M$107,MATCH(A155,'Quote Comparison'!$A$8:$A$107,0))&lt;&gt;"Linked","Offer incomplete or stale",IF(OR(LEN(B155&amp;"")=0,LEN(C155&amp;"")=0,LEN(D155&amp;"")=0,LEN(E155&amp;"")=0,LEN(F155&amp;"")=0,LEN(G155&amp;"")=0),"Complete scope review",IF(OR(NOT(ISNUMBER(D155)),D155&lt;=0,MOD(D155,1)&lt;&gt;0),"Quantity must be a positive integer",IF(OR(E155&lt;&gt;"each",D155&lt;&gt;INDEX('Opening Schedule'!$E$8:$E$107,MATCH(INDEX('Quote Comparison'!$B$8:$B$107,MATCH(A155,'Quote Comparison'!$A$8:$A$107,0)),'Opening Schedule'!$A$8:$A$107,0))),"Quantity or unit differs from order",IF(B155&lt;&gt;"Confirmed","Resolve scope differences",IF(OR(NOT(ISNUMBER(G155)),G155&lt;=0),"Enter valid scope review date","Comparable scope recorded")))))))))</x:f>
      </x:c>
      <x:c r="J155" s="1"/>
      <x:c r="K155" s="1"/>
      <x:c r="L155" s="1"/>
      <x:c r="M155" s="1"/>
    </x:row>
    <x:row r="156" ht="28" customHeight="1">
      <x:c r="A156" s="23"/>
      <x:c r="B156" s="22"/>
      <x:c r="C156" s="23"/>
      <x:c r="D156" s="24"/>
      <x:c r="E156" s="22"/>
      <x:c r="F156" s="23"/>
      <x:c r="G156" s="26"/>
      <x:c r="H156" s="29" t="str">
        <x:f>IF(A156="","",IF(I156="Comparable scope recorded",SUM(INDEX('Quote Comparison'!$H$8:$H$107,MATCH(A156,'Quote Comparison'!$A$8:$A$107,0)),INDEX('Quote Comparison'!$I$8:$I$107,MATCH(A156,'Quote Comparison'!$A$8:$A$107,0)),INDEX('Quote Comparison'!$J$8:$J$107,MATCH(A156,'Quote Comparison'!$A$8:$A$107,0))),""))</x:f>
      </x:c>
      <x:c r="I156" s="25" t="str">
        <x:f>IF(LEN(A156&amp;"")=0,IF(COUNTA(A156,B156,C156,D156,E156,F156,G156)=0,"","Enter Offer ID"),IF(COUNTIFS('Quote Comparison'!$A$118:$A$217,A156)&lt;&gt;1,"Duplicate scope decision",IF(COUNTIFS('Quote Comparison'!$A$8:$A$107,A156)&lt;&gt;1,"Missing or duplicate offer",IF(INDEX('Quote Comparison'!$M$8:$M$107,MATCH(A156,'Quote Comparison'!$A$8:$A$107,0))&lt;&gt;"Linked","Offer incomplete or stale",IF(OR(LEN(B156&amp;"")=0,LEN(C156&amp;"")=0,LEN(D156&amp;"")=0,LEN(E156&amp;"")=0,LEN(F156&amp;"")=0,LEN(G156&amp;"")=0),"Complete scope review",IF(OR(NOT(ISNUMBER(D156)),D156&lt;=0,MOD(D156,1)&lt;&gt;0),"Quantity must be a positive integer",IF(OR(E156&lt;&gt;"each",D156&lt;&gt;INDEX('Opening Schedule'!$E$8:$E$107,MATCH(INDEX('Quote Comparison'!$B$8:$B$107,MATCH(A156,'Quote Comparison'!$A$8:$A$107,0)),'Opening Schedule'!$A$8:$A$107,0))),"Quantity or unit differs from order",IF(B156&lt;&gt;"Confirmed","Resolve scope differences",IF(OR(NOT(ISNUMBER(G156)),G156&lt;=0),"Enter valid scope review date","Comparable scope recorded")))))))))</x:f>
      </x:c>
      <x:c r="J156" s="1"/>
      <x:c r="K156" s="1"/>
      <x:c r="L156" s="1"/>
      <x:c r="M156" s="1"/>
    </x:row>
    <x:row r="157" ht="28" customHeight="1">
      <x:c r="A157" s="23"/>
      <x:c r="B157" s="22"/>
      <x:c r="C157" s="23"/>
      <x:c r="D157" s="24"/>
      <x:c r="E157" s="22"/>
      <x:c r="F157" s="23"/>
      <x:c r="G157" s="26"/>
      <x:c r="H157" s="29" t="str">
        <x:f>IF(A157="","",IF(I157="Comparable scope recorded",SUM(INDEX('Quote Comparison'!$H$8:$H$107,MATCH(A157,'Quote Comparison'!$A$8:$A$107,0)),INDEX('Quote Comparison'!$I$8:$I$107,MATCH(A157,'Quote Comparison'!$A$8:$A$107,0)),INDEX('Quote Comparison'!$J$8:$J$107,MATCH(A157,'Quote Comparison'!$A$8:$A$107,0))),""))</x:f>
      </x:c>
      <x:c r="I157" s="25" t="str">
        <x:f>IF(LEN(A157&amp;"")=0,IF(COUNTA(A157,B157,C157,D157,E157,F157,G157)=0,"","Enter Offer ID"),IF(COUNTIFS('Quote Comparison'!$A$118:$A$217,A157)&lt;&gt;1,"Duplicate scope decision",IF(COUNTIFS('Quote Comparison'!$A$8:$A$107,A157)&lt;&gt;1,"Missing or duplicate offer",IF(INDEX('Quote Comparison'!$M$8:$M$107,MATCH(A157,'Quote Comparison'!$A$8:$A$107,0))&lt;&gt;"Linked","Offer incomplete or stale",IF(OR(LEN(B157&amp;"")=0,LEN(C157&amp;"")=0,LEN(D157&amp;"")=0,LEN(E157&amp;"")=0,LEN(F157&amp;"")=0,LEN(G157&amp;"")=0),"Complete scope review",IF(OR(NOT(ISNUMBER(D157)),D157&lt;=0,MOD(D157,1)&lt;&gt;0),"Quantity must be a positive integer",IF(OR(E157&lt;&gt;"each",D157&lt;&gt;INDEX('Opening Schedule'!$E$8:$E$107,MATCH(INDEX('Quote Comparison'!$B$8:$B$107,MATCH(A157,'Quote Comparison'!$A$8:$A$107,0)),'Opening Schedule'!$A$8:$A$107,0))),"Quantity or unit differs from order",IF(B157&lt;&gt;"Confirmed","Resolve scope differences",IF(OR(NOT(ISNUMBER(G157)),G157&lt;=0),"Enter valid scope review date","Comparable scope recorded")))))))))</x:f>
      </x:c>
      <x:c r="J157" s="1"/>
      <x:c r="K157" s="1"/>
      <x:c r="L157" s="1"/>
      <x:c r="M157" s="1"/>
    </x:row>
    <x:row r="158" ht="28" customHeight="1">
      <x:c r="A158" s="23"/>
      <x:c r="B158" s="22"/>
      <x:c r="C158" s="23"/>
      <x:c r="D158" s="24"/>
      <x:c r="E158" s="22"/>
      <x:c r="F158" s="23"/>
      <x:c r="G158" s="26"/>
      <x:c r="H158" s="29" t="str">
        <x:f>IF(A158="","",IF(I158="Comparable scope recorded",SUM(INDEX('Quote Comparison'!$H$8:$H$107,MATCH(A158,'Quote Comparison'!$A$8:$A$107,0)),INDEX('Quote Comparison'!$I$8:$I$107,MATCH(A158,'Quote Comparison'!$A$8:$A$107,0)),INDEX('Quote Comparison'!$J$8:$J$107,MATCH(A158,'Quote Comparison'!$A$8:$A$107,0))),""))</x:f>
      </x:c>
      <x:c r="I158" s="25" t="str">
        <x:f>IF(LEN(A158&amp;"")=0,IF(COUNTA(A158,B158,C158,D158,E158,F158,G158)=0,"","Enter Offer ID"),IF(COUNTIFS('Quote Comparison'!$A$118:$A$217,A158)&lt;&gt;1,"Duplicate scope decision",IF(COUNTIFS('Quote Comparison'!$A$8:$A$107,A158)&lt;&gt;1,"Missing or duplicate offer",IF(INDEX('Quote Comparison'!$M$8:$M$107,MATCH(A158,'Quote Comparison'!$A$8:$A$107,0))&lt;&gt;"Linked","Offer incomplete or stale",IF(OR(LEN(B158&amp;"")=0,LEN(C158&amp;"")=0,LEN(D158&amp;"")=0,LEN(E158&amp;"")=0,LEN(F158&amp;"")=0,LEN(G158&amp;"")=0),"Complete scope review",IF(OR(NOT(ISNUMBER(D158)),D158&lt;=0,MOD(D158,1)&lt;&gt;0),"Quantity must be a positive integer",IF(OR(E158&lt;&gt;"each",D158&lt;&gt;INDEX('Opening Schedule'!$E$8:$E$107,MATCH(INDEX('Quote Comparison'!$B$8:$B$107,MATCH(A158,'Quote Comparison'!$A$8:$A$107,0)),'Opening Schedule'!$A$8:$A$107,0))),"Quantity or unit differs from order",IF(B158&lt;&gt;"Confirmed","Resolve scope differences",IF(OR(NOT(ISNUMBER(G158)),G158&lt;=0),"Enter valid scope review date","Comparable scope recorded")))))))))</x:f>
      </x:c>
      <x:c r="J158" s="1"/>
      <x:c r="K158" s="1"/>
      <x:c r="L158" s="1"/>
      <x:c r="M158" s="1"/>
    </x:row>
    <x:row r="159" ht="28" customHeight="1">
      <x:c r="A159" s="23"/>
      <x:c r="B159" s="22"/>
      <x:c r="C159" s="23"/>
      <x:c r="D159" s="24"/>
      <x:c r="E159" s="22"/>
      <x:c r="F159" s="23"/>
      <x:c r="G159" s="26"/>
      <x:c r="H159" s="29" t="str">
        <x:f>IF(A159="","",IF(I159="Comparable scope recorded",SUM(INDEX('Quote Comparison'!$H$8:$H$107,MATCH(A159,'Quote Comparison'!$A$8:$A$107,0)),INDEX('Quote Comparison'!$I$8:$I$107,MATCH(A159,'Quote Comparison'!$A$8:$A$107,0)),INDEX('Quote Comparison'!$J$8:$J$107,MATCH(A159,'Quote Comparison'!$A$8:$A$107,0))),""))</x:f>
      </x:c>
      <x:c r="I159" s="25" t="str">
        <x:f>IF(LEN(A159&amp;"")=0,IF(COUNTA(A159,B159,C159,D159,E159,F159,G159)=0,"","Enter Offer ID"),IF(COUNTIFS('Quote Comparison'!$A$118:$A$217,A159)&lt;&gt;1,"Duplicate scope decision",IF(COUNTIFS('Quote Comparison'!$A$8:$A$107,A159)&lt;&gt;1,"Missing or duplicate offer",IF(INDEX('Quote Comparison'!$M$8:$M$107,MATCH(A159,'Quote Comparison'!$A$8:$A$107,0))&lt;&gt;"Linked","Offer incomplete or stale",IF(OR(LEN(B159&amp;"")=0,LEN(C159&amp;"")=0,LEN(D159&amp;"")=0,LEN(E159&amp;"")=0,LEN(F159&amp;"")=0,LEN(G159&amp;"")=0),"Complete scope review",IF(OR(NOT(ISNUMBER(D159)),D159&lt;=0,MOD(D159,1)&lt;&gt;0),"Quantity must be a positive integer",IF(OR(E159&lt;&gt;"each",D159&lt;&gt;INDEX('Opening Schedule'!$E$8:$E$107,MATCH(INDEX('Quote Comparison'!$B$8:$B$107,MATCH(A159,'Quote Comparison'!$A$8:$A$107,0)),'Opening Schedule'!$A$8:$A$107,0))),"Quantity or unit differs from order",IF(B159&lt;&gt;"Confirmed","Resolve scope differences",IF(OR(NOT(ISNUMBER(G159)),G159&lt;=0),"Enter valid scope review date","Comparable scope recorded")))))))))</x:f>
      </x:c>
      <x:c r="J159" s="1"/>
      <x:c r="K159" s="1"/>
      <x:c r="L159" s="1"/>
      <x:c r="M159" s="1"/>
    </x:row>
    <x:row r="160" ht="28" customHeight="1">
      <x:c r="A160" s="23"/>
      <x:c r="B160" s="22"/>
      <x:c r="C160" s="23"/>
      <x:c r="D160" s="24"/>
      <x:c r="E160" s="22"/>
      <x:c r="F160" s="23"/>
      <x:c r="G160" s="26"/>
      <x:c r="H160" s="29" t="str">
        <x:f>IF(A160="","",IF(I160="Comparable scope recorded",SUM(INDEX('Quote Comparison'!$H$8:$H$107,MATCH(A160,'Quote Comparison'!$A$8:$A$107,0)),INDEX('Quote Comparison'!$I$8:$I$107,MATCH(A160,'Quote Comparison'!$A$8:$A$107,0)),INDEX('Quote Comparison'!$J$8:$J$107,MATCH(A160,'Quote Comparison'!$A$8:$A$107,0))),""))</x:f>
      </x:c>
      <x:c r="I160" s="25" t="str">
        <x:f>IF(LEN(A160&amp;"")=0,IF(COUNTA(A160,B160,C160,D160,E160,F160,G160)=0,"","Enter Offer ID"),IF(COUNTIFS('Quote Comparison'!$A$118:$A$217,A160)&lt;&gt;1,"Duplicate scope decision",IF(COUNTIFS('Quote Comparison'!$A$8:$A$107,A160)&lt;&gt;1,"Missing or duplicate offer",IF(INDEX('Quote Comparison'!$M$8:$M$107,MATCH(A160,'Quote Comparison'!$A$8:$A$107,0))&lt;&gt;"Linked","Offer incomplete or stale",IF(OR(LEN(B160&amp;"")=0,LEN(C160&amp;"")=0,LEN(D160&amp;"")=0,LEN(E160&amp;"")=0,LEN(F160&amp;"")=0,LEN(G160&amp;"")=0),"Complete scope review",IF(OR(NOT(ISNUMBER(D160)),D160&lt;=0,MOD(D160,1)&lt;&gt;0),"Quantity must be a positive integer",IF(OR(E160&lt;&gt;"each",D160&lt;&gt;INDEX('Opening Schedule'!$E$8:$E$107,MATCH(INDEX('Quote Comparison'!$B$8:$B$107,MATCH(A160,'Quote Comparison'!$A$8:$A$107,0)),'Opening Schedule'!$A$8:$A$107,0))),"Quantity or unit differs from order",IF(B160&lt;&gt;"Confirmed","Resolve scope differences",IF(OR(NOT(ISNUMBER(G160)),G160&lt;=0),"Enter valid scope review date","Comparable scope recorded")))))))))</x:f>
      </x:c>
      <x:c r="J160" s="1"/>
      <x:c r="K160" s="1"/>
      <x:c r="L160" s="1"/>
      <x:c r="M160" s="1"/>
    </x:row>
    <x:row r="161" ht="28" customHeight="1">
      <x:c r="A161" s="23"/>
      <x:c r="B161" s="22"/>
      <x:c r="C161" s="23"/>
      <x:c r="D161" s="24"/>
      <x:c r="E161" s="22"/>
      <x:c r="F161" s="23"/>
      <x:c r="G161" s="26"/>
      <x:c r="H161" s="29" t="str">
        <x:f>IF(A161="","",IF(I161="Comparable scope recorded",SUM(INDEX('Quote Comparison'!$H$8:$H$107,MATCH(A161,'Quote Comparison'!$A$8:$A$107,0)),INDEX('Quote Comparison'!$I$8:$I$107,MATCH(A161,'Quote Comparison'!$A$8:$A$107,0)),INDEX('Quote Comparison'!$J$8:$J$107,MATCH(A161,'Quote Comparison'!$A$8:$A$107,0))),""))</x:f>
      </x:c>
      <x:c r="I161" s="25" t="str">
        <x:f>IF(LEN(A161&amp;"")=0,IF(COUNTA(A161,B161,C161,D161,E161,F161,G161)=0,"","Enter Offer ID"),IF(COUNTIFS('Quote Comparison'!$A$118:$A$217,A161)&lt;&gt;1,"Duplicate scope decision",IF(COUNTIFS('Quote Comparison'!$A$8:$A$107,A161)&lt;&gt;1,"Missing or duplicate offer",IF(INDEX('Quote Comparison'!$M$8:$M$107,MATCH(A161,'Quote Comparison'!$A$8:$A$107,0))&lt;&gt;"Linked","Offer incomplete or stale",IF(OR(LEN(B161&amp;"")=0,LEN(C161&amp;"")=0,LEN(D161&amp;"")=0,LEN(E161&amp;"")=0,LEN(F161&amp;"")=0,LEN(G161&amp;"")=0),"Complete scope review",IF(OR(NOT(ISNUMBER(D161)),D161&lt;=0,MOD(D161,1)&lt;&gt;0),"Quantity must be a positive integer",IF(OR(E161&lt;&gt;"each",D161&lt;&gt;INDEX('Opening Schedule'!$E$8:$E$107,MATCH(INDEX('Quote Comparison'!$B$8:$B$107,MATCH(A161,'Quote Comparison'!$A$8:$A$107,0)),'Opening Schedule'!$A$8:$A$107,0))),"Quantity or unit differs from order",IF(B161&lt;&gt;"Confirmed","Resolve scope differences",IF(OR(NOT(ISNUMBER(G161)),G161&lt;=0),"Enter valid scope review date","Comparable scope recorded")))))))))</x:f>
      </x:c>
      <x:c r="J161" s="1"/>
      <x:c r="K161" s="1"/>
      <x:c r="L161" s="1"/>
      <x:c r="M161" s="1"/>
    </x:row>
    <x:row r="162" ht="28" customHeight="1">
      <x:c r="A162" s="23"/>
      <x:c r="B162" s="22"/>
      <x:c r="C162" s="23"/>
      <x:c r="D162" s="24"/>
      <x:c r="E162" s="22"/>
      <x:c r="F162" s="23"/>
      <x:c r="G162" s="26"/>
      <x:c r="H162" s="29" t="str">
        <x:f>IF(A162="","",IF(I162="Comparable scope recorded",SUM(INDEX('Quote Comparison'!$H$8:$H$107,MATCH(A162,'Quote Comparison'!$A$8:$A$107,0)),INDEX('Quote Comparison'!$I$8:$I$107,MATCH(A162,'Quote Comparison'!$A$8:$A$107,0)),INDEX('Quote Comparison'!$J$8:$J$107,MATCH(A162,'Quote Comparison'!$A$8:$A$107,0))),""))</x:f>
      </x:c>
      <x:c r="I162" s="25" t="str">
        <x:f>IF(LEN(A162&amp;"")=0,IF(COUNTA(A162,B162,C162,D162,E162,F162,G162)=0,"","Enter Offer ID"),IF(COUNTIFS('Quote Comparison'!$A$118:$A$217,A162)&lt;&gt;1,"Duplicate scope decision",IF(COUNTIFS('Quote Comparison'!$A$8:$A$107,A162)&lt;&gt;1,"Missing or duplicate offer",IF(INDEX('Quote Comparison'!$M$8:$M$107,MATCH(A162,'Quote Comparison'!$A$8:$A$107,0))&lt;&gt;"Linked","Offer incomplete or stale",IF(OR(LEN(B162&amp;"")=0,LEN(C162&amp;"")=0,LEN(D162&amp;"")=0,LEN(E162&amp;"")=0,LEN(F162&amp;"")=0,LEN(G162&amp;"")=0),"Complete scope review",IF(OR(NOT(ISNUMBER(D162)),D162&lt;=0,MOD(D162,1)&lt;&gt;0),"Quantity must be a positive integer",IF(OR(E162&lt;&gt;"each",D162&lt;&gt;INDEX('Opening Schedule'!$E$8:$E$107,MATCH(INDEX('Quote Comparison'!$B$8:$B$107,MATCH(A162,'Quote Comparison'!$A$8:$A$107,0)),'Opening Schedule'!$A$8:$A$107,0))),"Quantity or unit differs from order",IF(B162&lt;&gt;"Confirmed","Resolve scope differences",IF(OR(NOT(ISNUMBER(G162)),G162&lt;=0),"Enter valid scope review date","Comparable scope recorded")))))))))</x:f>
      </x:c>
      <x:c r="J162" s="1"/>
      <x:c r="K162" s="1"/>
      <x:c r="L162" s="1"/>
      <x:c r="M162" s="1"/>
    </x:row>
    <x:row r="163" ht="28" customHeight="1">
      <x:c r="A163" s="23"/>
      <x:c r="B163" s="22"/>
      <x:c r="C163" s="23"/>
      <x:c r="D163" s="24"/>
      <x:c r="E163" s="22"/>
      <x:c r="F163" s="23"/>
      <x:c r="G163" s="26"/>
      <x:c r="H163" s="29" t="str">
        <x:f>IF(A163="","",IF(I163="Comparable scope recorded",SUM(INDEX('Quote Comparison'!$H$8:$H$107,MATCH(A163,'Quote Comparison'!$A$8:$A$107,0)),INDEX('Quote Comparison'!$I$8:$I$107,MATCH(A163,'Quote Comparison'!$A$8:$A$107,0)),INDEX('Quote Comparison'!$J$8:$J$107,MATCH(A163,'Quote Comparison'!$A$8:$A$107,0))),""))</x:f>
      </x:c>
      <x:c r="I163" s="25" t="str">
        <x:f>IF(LEN(A163&amp;"")=0,IF(COUNTA(A163,B163,C163,D163,E163,F163,G163)=0,"","Enter Offer ID"),IF(COUNTIFS('Quote Comparison'!$A$118:$A$217,A163)&lt;&gt;1,"Duplicate scope decision",IF(COUNTIFS('Quote Comparison'!$A$8:$A$107,A163)&lt;&gt;1,"Missing or duplicate offer",IF(INDEX('Quote Comparison'!$M$8:$M$107,MATCH(A163,'Quote Comparison'!$A$8:$A$107,0))&lt;&gt;"Linked","Offer incomplete or stale",IF(OR(LEN(B163&amp;"")=0,LEN(C163&amp;"")=0,LEN(D163&amp;"")=0,LEN(E163&amp;"")=0,LEN(F163&amp;"")=0,LEN(G163&amp;"")=0),"Complete scope review",IF(OR(NOT(ISNUMBER(D163)),D163&lt;=0,MOD(D163,1)&lt;&gt;0),"Quantity must be a positive integer",IF(OR(E163&lt;&gt;"each",D163&lt;&gt;INDEX('Opening Schedule'!$E$8:$E$107,MATCH(INDEX('Quote Comparison'!$B$8:$B$107,MATCH(A163,'Quote Comparison'!$A$8:$A$107,0)),'Opening Schedule'!$A$8:$A$107,0))),"Quantity or unit differs from order",IF(B163&lt;&gt;"Confirmed","Resolve scope differences",IF(OR(NOT(ISNUMBER(G163)),G163&lt;=0),"Enter valid scope review date","Comparable scope recorded")))))))))</x:f>
      </x:c>
      <x:c r="J163" s="1"/>
      <x:c r="K163" s="1"/>
      <x:c r="L163" s="1"/>
      <x:c r="M163" s="1"/>
    </x:row>
    <x:row r="164" ht="28" customHeight="1">
      <x:c r="A164" s="23"/>
      <x:c r="B164" s="22"/>
      <x:c r="C164" s="23"/>
      <x:c r="D164" s="24"/>
      <x:c r="E164" s="22"/>
      <x:c r="F164" s="23"/>
      <x:c r="G164" s="26"/>
      <x:c r="H164" s="29" t="str">
        <x:f>IF(A164="","",IF(I164="Comparable scope recorded",SUM(INDEX('Quote Comparison'!$H$8:$H$107,MATCH(A164,'Quote Comparison'!$A$8:$A$107,0)),INDEX('Quote Comparison'!$I$8:$I$107,MATCH(A164,'Quote Comparison'!$A$8:$A$107,0)),INDEX('Quote Comparison'!$J$8:$J$107,MATCH(A164,'Quote Comparison'!$A$8:$A$107,0))),""))</x:f>
      </x:c>
      <x:c r="I164" s="25" t="str">
        <x:f>IF(LEN(A164&amp;"")=0,IF(COUNTA(A164,B164,C164,D164,E164,F164,G164)=0,"","Enter Offer ID"),IF(COUNTIFS('Quote Comparison'!$A$118:$A$217,A164)&lt;&gt;1,"Duplicate scope decision",IF(COUNTIFS('Quote Comparison'!$A$8:$A$107,A164)&lt;&gt;1,"Missing or duplicate offer",IF(INDEX('Quote Comparison'!$M$8:$M$107,MATCH(A164,'Quote Comparison'!$A$8:$A$107,0))&lt;&gt;"Linked","Offer incomplete or stale",IF(OR(LEN(B164&amp;"")=0,LEN(C164&amp;"")=0,LEN(D164&amp;"")=0,LEN(E164&amp;"")=0,LEN(F164&amp;"")=0,LEN(G164&amp;"")=0),"Complete scope review",IF(OR(NOT(ISNUMBER(D164)),D164&lt;=0,MOD(D164,1)&lt;&gt;0),"Quantity must be a positive integer",IF(OR(E164&lt;&gt;"each",D164&lt;&gt;INDEX('Opening Schedule'!$E$8:$E$107,MATCH(INDEX('Quote Comparison'!$B$8:$B$107,MATCH(A164,'Quote Comparison'!$A$8:$A$107,0)),'Opening Schedule'!$A$8:$A$107,0))),"Quantity or unit differs from order",IF(B164&lt;&gt;"Confirmed","Resolve scope differences",IF(OR(NOT(ISNUMBER(G164)),G164&lt;=0),"Enter valid scope review date","Comparable scope recorded")))))))))</x:f>
      </x:c>
      <x:c r="J164" s="1"/>
      <x:c r="K164" s="1"/>
      <x:c r="L164" s="1"/>
      <x:c r="M164" s="1"/>
    </x:row>
    <x:row r="165" ht="28" customHeight="1">
      <x:c r="A165" s="23"/>
      <x:c r="B165" s="22"/>
      <x:c r="C165" s="23"/>
      <x:c r="D165" s="24"/>
      <x:c r="E165" s="22"/>
      <x:c r="F165" s="23"/>
      <x:c r="G165" s="26"/>
      <x:c r="H165" s="29" t="str">
        <x:f>IF(A165="","",IF(I165="Comparable scope recorded",SUM(INDEX('Quote Comparison'!$H$8:$H$107,MATCH(A165,'Quote Comparison'!$A$8:$A$107,0)),INDEX('Quote Comparison'!$I$8:$I$107,MATCH(A165,'Quote Comparison'!$A$8:$A$107,0)),INDEX('Quote Comparison'!$J$8:$J$107,MATCH(A165,'Quote Comparison'!$A$8:$A$107,0))),""))</x:f>
      </x:c>
      <x:c r="I165" s="25" t="str">
        <x:f>IF(LEN(A165&amp;"")=0,IF(COUNTA(A165,B165,C165,D165,E165,F165,G165)=0,"","Enter Offer ID"),IF(COUNTIFS('Quote Comparison'!$A$118:$A$217,A165)&lt;&gt;1,"Duplicate scope decision",IF(COUNTIFS('Quote Comparison'!$A$8:$A$107,A165)&lt;&gt;1,"Missing or duplicate offer",IF(INDEX('Quote Comparison'!$M$8:$M$107,MATCH(A165,'Quote Comparison'!$A$8:$A$107,0))&lt;&gt;"Linked","Offer incomplete or stale",IF(OR(LEN(B165&amp;"")=0,LEN(C165&amp;"")=0,LEN(D165&amp;"")=0,LEN(E165&amp;"")=0,LEN(F165&amp;"")=0,LEN(G165&amp;"")=0),"Complete scope review",IF(OR(NOT(ISNUMBER(D165)),D165&lt;=0,MOD(D165,1)&lt;&gt;0),"Quantity must be a positive integer",IF(OR(E165&lt;&gt;"each",D165&lt;&gt;INDEX('Opening Schedule'!$E$8:$E$107,MATCH(INDEX('Quote Comparison'!$B$8:$B$107,MATCH(A165,'Quote Comparison'!$A$8:$A$107,0)),'Opening Schedule'!$A$8:$A$107,0))),"Quantity or unit differs from order",IF(B165&lt;&gt;"Confirmed","Resolve scope differences",IF(OR(NOT(ISNUMBER(G165)),G165&lt;=0),"Enter valid scope review date","Comparable scope recorded")))))))))</x:f>
      </x:c>
      <x:c r="J165" s="1"/>
      <x:c r="K165" s="1"/>
      <x:c r="L165" s="1"/>
      <x:c r="M165" s="1"/>
    </x:row>
    <x:row r="166" ht="28" customHeight="1">
      <x:c r="A166" s="23"/>
      <x:c r="B166" s="22"/>
      <x:c r="C166" s="23"/>
      <x:c r="D166" s="24"/>
      <x:c r="E166" s="22"/>
      <x:c r="F166" s="23"/>
      <x:c r="G166" s="26"/>
      <x:c r="H166" s="29" t="str">
        <x:f>IF(A166="","",IF(I166="Comparable scope recorded",SUM(INDEX('Quote Comparison'!$H$8:$H$107,MATCH(A166,'Quote Comparison'!$A$8:$A$107,0)),INDEX('Quote Comparison'!$I$8:$I$107,MATCH(A166,'Quote Comparison'!$A$8:$A$107,0)),INDEX('Quote Comparison'!$J$8:$J$107,MATCH(A166,'Quote Comparison'!$A$8:$A$107,0))),""))</x:f>
      </x:c>
      <x:c r="I166" s="25" t="str">
        <x:f>IF(LEN(A166&amp;"")=0,IF(COUNTA(A166,B166,C166,D166,E166,F166,G166)=0,"","Enter Offer ID"),IF(COUNTIFS('Quote Comparison'!$A$118:$A$217,A166)&lt;&gt;1,"Duplicate scope decision",IF(COUNTIFS('Quote Comparison'!$A$8:$A$107,A166)&lt;&gt;1,"Missing or duplicate offer",IF(INDEX('Quote Comparison'!$M$8:$M$107,MATCH(A166,'Quote Comparison'!$A$8:$A$107,0))&lt;&gt;"Linked","Offer incomplete or stale",IF(OR(LEN(B166&amp;"")=0,LEN(C166&amp;"")=0,LEN(D166&amp;"")=0,LEN(E166&amp;"")=0,LEN(F166&amp;"")=0,LEN(G166&amp;"")=0),"Complete scope review",IF(OR(NOT(ISNUMBER(D166)),D166&lt;=0,MOD(D166,1)&lt;&gt;0),"Quantity must be a positive integer",IF(OR(E166&lt;&gt;"each",D166&lt;&gt;INDEX('Opening Schedule'!$E$8:$E$107,MATCH(INDEX('Quote Comparison'!$B$8:$B$107,MATCH(A166,'Quote Comparison'!$A$8:$A$107,0)),'Opening Schedule'!$A$8:$A$107,0))),"Quantity or unit differs from order",IF(B166&lt;&gt;"Confirmed","Resolve scope differences",IF(OR(NOT(ISNUMBER(G166)),G166&lt;=0),"Enter valid scope review date","Comparable scope recorded")))))))))</x:f>
      </x:c>
      <x:c r="J166" s="1"/>
      <x:c r="K166" s="1"/>
      <x:c r="L166" s="1"/>
      <x:c r="M166" s="1"/>
    </x:row>
    <x:row r="167" ht="28" customHeight="1">
      <x:c r="A167" s="23"/>
      <x:c r="B167" s="22"/>
      <x:c r="C167" s="23"/>
      <x:c r="D167" s="24"/>
      <x:c r="E167" s="22"/>
      <x:c r="F167" s="23"/>
      <x:c r="G167" s="26"/>
      <x:c r="H167" s="29" t="str">
        <x:f>IF(A167="","",IF(I167="Comparable scope recorded",SUM(INDEX('Quote Comparison'!$H$8:$H$107,MATCH(A167,'Quote Comparison'!$A$8:$A$107,0)),INDEX('Quote Comparison'!$I$8:$I$107,MATCH(A167,'Quote Comparison'!$A$8:$A$107,0)),INDEX('Quote Comparison'!$J$8:$J$107,MATCH(A167,'Quote Comparison'!$A$8:$A$107,0))),""))</x:f>
      </x:c>
      <x:c r="I167" s="25" t="str">
        <x:f>IF(LEN(A167&amp;"")=0,IF(COUNTA(A167,B167,C167,D167,E167,F167,G167)=0,"","Enter Offer ID"),IF(COUNTIFS('Quote Comparison'!$A$118:$A$217,A167)&lt;&gt;1,"Duplicate scope decision",IF(COUNTIFS('Quote Comparison'!$A$8:$A$107,A167)&lt;&gt;1,"Missing or duplicate offer",IF(INDEX('Quote Comparison'!$M$8:$M$107,MATCH(A167,'Quote Comparison'!$A$8:$A$107,0))&lt;&gt;"Linked","Offer incomplete or stale",IF(OR(LEN(B167&amp;"")=0,LEN(C167&amp;"")=0,LEN(D167&amp;"")=0,LEN(E167&amp;"")=0,LEN(F167&amp;"")=0,LEN(G167&amp;"")=0),"Complete scope review",IF(OR(NOT(ISNUMBER(D167)),D167&lt;=0,MOD(D167,1)&lt;&gt;0),"Quantity must be a positive integer",IF(OR(E167&lt;&gt;"each",D167&lt;&gt;INDEX('Opening Schedule'!$E$8:$E$107,MATCH(INDEX('Quote Comparison'!$B$8:$B$107,MATCH(A167,'Quote Comparison'!$A$8:$A$107,0)),'Opening Schedule'!$A$8:$A$107,0))),"Quantity or unit differs from order",IF(B167&lt;&gt;"Confirmed","Resolve scope differences",IF(OR(NOT(ISNUMBER(G167)),G167&lt;=0),"Enter valid scope review date","Comparable scope recorded")))))))))</x:f>
      </x:c>
      <x:c r="J167" s="1"/>
      <x:c r="K167" s="1"/>
      <x:c r="L167" s="1"/>
      <x:c r="M167" s="1"/>
    </x:row>
    <x:row r="168" ht="28" customHeight="1">
      <x:c r="A168" s="23"/>
      <x:c r="B168" s="22"/>
      <x:c r="C168" s="23"/>
      <x:c r="D168" s="24"/>
      <x:c r="E168" s="22"/>
      <x:c r="F168" s="23"/>
      <x:c r="G168" s="26"/>
      <x:c r="H168" s="29" t="str">
        <x:f>IF(A168="","",IF(I168="Comparable scope recorded",SUM(INDEX('Quote Comparison'!$H$8:$H$107,MATCH(A168,'Quote Comparison'!$A$8:$A$107,0)),INDEX('Quote Comparison'!$I$8:$I$107,MATCH(A168,'Quote Comparison'!$A$8:$A$107,0)),INDEX('Quote Comparison'!$J$8:$J$107,MATCH(A168,'Quote Comparison'!$A$8:$A$107,0))),""))</x:f>
      </x:c>
      <x:c r="I168" s="25" t="str">
        <x:f>IF(LEN(A168&amp;"")=0,IF(COUNTA(A168,B168,C168,D168,E168,F168,G168)=0,"","Enter Offer ID"),IF(COUNTIFS('Quote Comparison'!$A$118:$A$217,A168)&lt;&gt;1,"Duplicate scope decision",IF(COUNTIFS('Quote Comparison'!$A$8:$A$107,A168)&lt;&gt;1,"Missing or duplicate offer",IF(INDEX('Quote Comparison'!$M$8:$M$107,MATCH(A168,'Quote Comparison'!$A$8:$A$107,0))&lt;&gt;"Linked","Offer incomplete or stale",IF(OR(LEN(B168&amp;"")=0,LEN(C168&amp;"")=0,LEN(D168&amp;"")=0,LEN(E168&amp;"")=0,LEN(F168&amp;"")=0,LEN(G168&amp;"")=0),"Complete scope review",IF(OR(NOT(ISNUMBER(D168)),D168&lt;=0,MOD(D168,1)&lt;&gt;0),"Quantity must be a positive integer",IF(OR(E168&lt;&gt;"each",D168&lt;&gt;INDEX('Opening Schedule'!$E$8:$E$107,MATCH(INDEX('Quote Comparison'!$B$8:$B$107,MATCH(A168,'Quote Comparison'!$A$8:$A$107,0)),'Opening Schedule'!$A$8:$A$107,0))),"Quantity or unit differs from order",IF(B168&lt;&gt;"Confirmed","Resolve scope differences",IF(OR(NOT(ISNUMBER(G168)),G168&lt;=0),"Enter valid scope review date","Comparable scope recorded")))))))))</x:f>
      </x:c>
      <x:c r="J168" s="1"/>
      <x:c r="K168" s="1"/>
      <x:c r="L168" s="1"/>
      <x:c r="M168" s="1"/>
    </x:row>
    <x:row r="169" ht="28" customHeight="1">
      <x:c r="A169" s="23"/>
      <x:c r="B169" s="22"/>
      <x:c r="C169" s="23"/>
      <x:c r="D169" s="24"/>
      <x:c r="E169" s="22"/>
      <x:c r="F169" s="23"/>
      <x:c r="G169" s="26"/>
      <x:c r="H169" s="29" t="str">
        <x:f>IF(A169="","",IF(I169="Comparable scope recorded",SUM(INDEX('Quote Comparison'!$H$8:$H$107,MATCH(A169,'Quote Comparison'!$A$8:$A$107,0)),INDEX('Quote Comparison'!$I$8:$I$107,MATCH(A169,'Quote Comparison'!$A$8:$A$107,0)),INDEX('Quote Comparison'!$J$8:$J$107,MATCH(A169,'Quote Comparison'!$A$8:$A$107,0))),""))</x:f>
      </x:c>
      <x:c r="I169" s="25" t="str">
        <x:f>IF(LEN(A169&amp;"")=0,IF(COUNTA(A169,B169,C169,D169,E169,F169,G169)=0,"","Enter Offer ID"),IF(COUNTIFS('Quote Comparison'!$A$118:$A$217,A169)&lt;&gt;1,"Duplicate scope decision",IF(COUNTIFS('Quote Comparison'!$A$8:$A$107,A169)&lt;&gt;1,"Missing or duplicate offer",IF(INDEX('Quote Comparison'!$M$8:$M$107,MATCH(A169,'Quote Comparison'!$A$8:$A$107,0))&lt;&gt;"Linked","Offer incomplete or stale",IF(OR(LEN(B169&amp;"")=0,LEN(C169&amp;"")=0,LEN(D169&amp;"")=0,LEN(E169&amp;"")=0,LEN(F169&amp;"")=0,LEN(G169&amp;"")=0),"Complete scope review",IF(OR(NOT(ISNUMBER(D169)),D169&lt;=0,MOD(D169,1)&lt;&gt;0),"Quantity must be a positive integer",IF(OR(E169&lt;&gt;"each",D169&lt;&gt;INDEX('Opening Schedule'!$E$8:$E$107,MATCH(INDEX('Quote Comparison'!$B$8:$B$107,MATCH(A169,'Quote Comparison'!$A$8:$A$107,0)),'Opening Schedule'!$A$8:$A$107,0))),"Quantity or unit differs from order",IF(B169&lt;&gt;"Confirmed","Resolve scope differences",IF(OR(NOT(ISNUMBER(G169)),G169&lt;=0),"Enter valid scope review date","Comparable scope recorded")))))))))</x:f>
      </x:c>
      <x:c r="J169" s="1"/>
      <x:c r="K169" s="1"/>
      <x:c r="L169" s="1"/>
      <x:c r="M169" s="1"/>
    </x:row>
    <x:row r="170" ht="28" customHeight="1">
      <x:c r="A170" s="23"/>
      <x:c r="B170" s="22"/>
      <x:c r="C170" s="23"/>
      <x:c r="D170" s="24"/>
      <x:c r="E170" s="22"/>
      <x:c r="F170" s="23"/>
      <x:c r="G170" s="26"/>
      <x:c r="H170" s="29" t="str">
        <x:f>IF(A170="","",IF(I170="Comparable scope recorded",SUM(INDEX('Quote Comparison'!$H$8:$H$107,MATCH(A170,'Quote Comparison'!$A$8:$A$107,0)),INDEX('Quote Comparison'!$I$8:$I$107,MATCH(A170,'Quote Comparison'!$A$8:$A$107,0)),INDEX('Quote Comparison'!$J$8:$J$107,MATCH(A170,'Quote Comparison'!$A$8:$A$107,0))),""))</x:f>
      </x:c>
      <x:c r="I170" s="25" t="str">
        <x:f>IF(LEN(A170&amp;"")=0,IF(COUNTA(A170,B170,C170,D170,E170,F170,G170)=0,"","Enter Offer ID"),IF(COUNTIFS('Quote Comparison'!$A$118:$A$217,A170)&lt;&gt;1,"Duplicate scope decision",IF(COUNTIFS('Quote Comparison'!$A$8:$A$107,A170)&lt;&gt;1,"Missing or duplicate offer",IF(INDEX('Quote Comparison'!$M$8:$M$107,MATCH(A170,'Quote Comparison'!$A$8:$A$107,0))&lt;&gt;"Linked","Offer incomplete or stale",IF(OR(LEN(B170&amp;"")=0,LEN(C170&amp;"")=0,LEN(D170&amp;"")=0,LEN(E170&amp;"")=0,LEN(F170&amp;"")=0,LEN(G170&amp;"")=0),"Complete scope review",IF(OR(NOT(ISNUMBER(D170)),D170&lt;=0,MOD(D170,1)&lt;&gt;0),"Quantity must be a positive integer",IF(OR(E170&lt;&gt;"each",D170&lt;&gt;INDEX('Opening Schedule'!$E$8:$E$107,MATCH(INDEX('Quote Comparison'!$B$8:$B$107,MATCH(A170,'Quote Comparison'!$A$8:$A$107,0)),'Opening Schedule'!$A$8:$A$107,0))),"Quantity or unit differs from order",IF(B170&lt;&gt;"Confirmed","Resolve scope differences",IF(OR(NOT(ISNUMBER(G170)),G170&lt;=0),"Enter valid scope review date","Comparable scope recorded")))))))))</x:f>
      </x:c>
      <x:c r="J170" s="1"/>
      <x:c r="K170" s="1"/>
      <x:c r="L170" s="1"/>
      <x:c r="M170" s="1"/>
    </x:row>
    <x:row r="171" ht="28" customHeight="1">
      <x:c r="A171" s="23"/>
      <x:c r="B171" s="22"/>
      <x:c r="C171" s="23"/>
      <x:c r="D171" s="24"/>
      <x:c r="E171" s="22"/>
      <x:c r="F171" s="23"/>
      <x:c r="G171" s="26"/>
      <x:c r="H171" s="29" t="str">
        <x:f>IF(A171="","",IF(I171="Comparable scope recorded",SUM(INDEX('Quote Comparison'!$H$8:$H$107,MATCH(A171,'Quote Comparison'!$A$8:$A$107,0)),INDEX('Quote Comparison'!$I$8:$I$107,MATCH(A171,'Quote Comparison'!$A$8:$A$107,0)),INDEX('Quote Comparison'!$J$8:$J$107,MATCH(A171,'Quote Comparison'!$A$8:$A$107,0))),""))</x:f>
      </x:c>
      <x:c r="I171" s="25" t="str">
        <x:f>IF(LEN(A171&amp;"")=0,IF(COUNTA(A171,B171,C171,D171,E171,F171,G171)=0,"","Enter Offer ID"),IF(COUNTIFS('Quote Comparison'!$A$118:$A$217,A171)&lt;&gt;1,"Duplicate scope decision",IF(COUNTIFS('Quote Comparison'!$A$8:$A$107,A171)&lt;&gt;1,"Missing or duplicate offer",IF(INDEX('Quote Comparison'!$M$8:$M$107,MATCH(A171,'Quote Comparison'!$A$8:$A$107,0))&lt;&gt;"Linked","Offer incomplete or stale",IF(OR(LEN(B171&amp;"")=0,LEN(C171&amp;"")=0,LEN(D171&amp;"")=0,LEN(E171&amp;"")=0,LEN(F171&amp;"")=0,LEN(G171&amp;"")=0),"Complete scope review",IF(OR(NOT(ISNUMBER(D171)),D171&lt;=0,MOD(D171,1)&lt;&gt;0),"Quantity must be a positive integer",IF(OR(E171&lt;&gt;"each",D171&lt;&gt;INDEX('Opening Schedule'!$E$8:$E$107,MATCH(INDEX('Quote Comparison'!$B$8:$B$107,MATCH(A171,'Quote Comparison'!$A$8:$A$107,0)),'Opening Schedule'!$A$8:$A$107,0))),"Quantity or unit differs from order",IF(B171&lt;&gt;"Confirmed","Resolve scope differences",IF(OR(NOT(ISNUMBER(G171)),G171&lt;=0),"Enter valid scope review date","Comparable scope recorded")))))))))</x:f>
      </x:c>
      <x:c r="J171" s="1"/>
      <x:c r="K171" s="1"/>
      <x:c r="L171" s="1"/>
      <x:c r="M171" s="1"/>
    </x:row>
    <x:row r="172" ht="28" customHeight="1">
      <x:c r="A172" s="23"/>
      <x:c r="B172" s="22"/>
      <x:c r="C172" s="23"/>
      <x:c r="D172" s="24"/>
      <x:c r="E172" s="22"/>
      <x:c r="F172" s="23"/>
      <x:c r="G172" s="26"/>
      <x:c r="H172" s="29" t="str">
        <x:f>IF(A172="","",IF(I172="Comparable scope recorded",SUM(INDEX('Quote Comparison'!$H$8:$H$107,MATCH(A172,'Quote Comparison'!$A$8:$A$107,0)),INDEX('Quote Comparison'!$I$8:$I$107,MATCH(A172,'Quote Comparison'!$A$8:$A$107,0)),INDEX('Quote Comparison'!$J$8:$J$107,MATCH(A172,'Quote Comparison'!$A$8:$A$107,0))),""))</x:f>
      </x:c>
      <x:c r="I172" s="25" t="str">
        <x:f>IF(LEN(A172&amp;"")=0,IF(COUNTA(A172,B172,C172,D172,E172,F172,G172)=0,"","Enter Offer ID"),IF(COUNTIFS('Quote Comparison'!$A$118:$A$217,A172)&lt;&gt;1,"Duplicate scope decision",IF(COUNTIFS('Quote Comparison'!$A$8:$A$107,A172)&lt;&gt;1,"Missing or duplicate offer",IF(INDEX('Quote Comparison'!$M$8:$M$107,MATCH(A172,'Quote Comparison'!$A$8:$A$107,0))&lt;&gt;"Linked","Offer incomplete or stale",IF(OR(LEN(B172&amp;"")=0,LEN(C172&amp;"")=0,LEN(D172&amp;"")=0,LEN(E172&amp;"")=0,LEN(F172&amp;"")=0,LEN(G172&amp;"")=0),"Complete scope review",IF(OR(NOT(ISNUMBER(D172)),D172&lt;=0,MOD(D172,1)&lt;&gt;0),"Quantity must be a positive integer",IF(OR(E172&lt;&gt;"each",D172&lt;&gt;INDEX('Opening Schedule'!$E$8:$E$107,MATCH(INDEX('Quote Comparison'!$B$8:$B$107,MATCH(A172,'Quote Comparison'!$A$8:$A$107,0)),'Opening Schedule'!$A$8:$A$107,0))),"Quantity or unit differs from order",IF(B172&lt;&gt;"Confirmed","Resolve scope differences",IF(OR(NOT(ISNUMBER(G172)),G172&lt;=0),"Enter valid scope review date","Comparable scope recorded")))))))))</x:f>
      </x:c>
      <x:c r="J172" s="1"/>
      <x:c r="K172" s="1"/>
      <x:c r="L172" s="1"/>
      <x:c r="M172" s="1"/>
    </x:row>
    <x:row r="173" ht="28" customHeight="1">
      <x:c r="A173" s="23"/>
      <x:c r="B173" s="22"/>
      <x:c r="C173" s="23"/>
      <x:c r="D173" s="24"/>
      <x:c r="E173" s="22"/>
      <x:c r="F173" s="23"/>
      <x:c r="G173" s="26"/>
      <x:c r="H173" s="29" t="str">
        <x:f>IF(A173="","",IF(I173="Comparable scope recorded",SUM(INDEX('Quote Comparison'!$H$8:$H$107,MATCH(A173,'Quote Comparison'!$A$8:$A$107,0)),INDEX('Quote Comparison'!$I$8:$I$107,MATCH(A173,'Quote Comparison'!$A$8:$A$107,0)),INDEX('Quote Comparison'!$J$8:$J$107,MATCH(A173,'Quote Comparison'!$A$8:$A$107,0))),""))</x:f>
      </x:c>
      <x:c r="I173" s="25" t="str">
        <x:f>IF(LEN(A173&amp;"")=0,IF(COUNTA(A173,B173,C173,D173,E173,F173,G173)=0,"","Enter Offer ID"),IF(COUNTIFS('Quote Comparison'!$A$118:$A$217,A173)&lt;&gt;1,"Duplicate scope decision",IF(COUNTIFS('Quote Comparison'!$A$8:$A$107,A173)&lt;&gt;1,"Missing or duplicate offer",IF(INDEX('Quote Comparison'!$M$8:$M$107,MATCH(A173,'Quote Comparison'!$A$8:$A$107,0))&lt;&gt;"Linked","Offer incomplete or stale",IF(OR(LEN(B173&amp;"")=0,LEN(C173&amp;"")=0,LEN(D173&amp;"")=0,LEN(E173&amp;"")=0,LEN(F173&amp;"")=0,LEN(G173&amp;"")=0),"Complete scope review",IF(OR(NOT(ISNUMBER(D173)),D173&lt;=0,MOD(D173,1)&lt;&gt;0),"Quantity must be a positive integer",IF(OR(E173&lt;&gt;"each",D173&lt;&gt;INDEX('Opening Schedule'!$E$8:$E$107,MATCH(INDEX('Quote Comparison'!$B$8:$B$107,MATCH(A173,'Quote Comparison'!$A$8:$A$107,0)),'Opening Schedule'!$A$8:$A$107,0))),"Quantity or unit differs from order",IF(B173&lt;&gt;"Confirmed","Resolve scope differences",IF(OR(NOT(ISNUMBER(G173)),G173&lt;=0),"Enter valid scope review date","Comparable scope recorded")))))))))</x:f>
      </x:c>
      <x:c r="J173" s="1"/>
      <x:c r="K173" s="1"/>
      <x:c r="L173" s="1"/>
      <x:c r="M173" s="1"/>
    </x:row>
    <x:row r="174" ht="28" customHeight="1">
      <x:c r="A174" s="23"/>
      <x:c r="B174" s="22"/>
      <x:c r="C174" s="23"/>
      <x:c r="D174" s="24"/>
      <x:c r="E174" s="22"/>
      <x:c r="F174" s="23"/>
      <x:c r="G174" s="26"/>
      <x:c r="H174" s="29" t="str">
        <x:f>IF(A174="","",IF(I174="Comparable scope recorded",SUM(INDEX('Quote Comparison'!$H$8:$H$107,MATCH(A174,'Quote Comparison'!$A$8:$A$107,0)),INDEX('Quote Comparison'!$I$8:$I$107,MATCH(A174,'Quote Comparison'!$A$8:$A$107,0)),INDEX('Quote Comparison'!$J$8:$J$107,MATCH(A174,'Quote Comparison'!$A$8:$A$107,0))),""))</x:f>
      </x:c>
      <x:c r="I174" s="25" t="str">
        <x:f>IF(LEN(A174&amp;"")=0,IF(COUNTA(A174,B174,C174,D174,E174,F174,G174)=0,"","Enter Offer ID"),IF(COUNTIFS('Quote Comparison'!$A$118:$A$217,A174)&lt;&gt;1,"Duplicate scope decision",IF(COUNTIFS('Quote Comparison'!$A$8:$A$107,A174)&lt;&gt;1,"Missing or duplicate offer",IF(INDEX('Quote Comparison'!$M$8:$M$107,MATCH(A174,'Quote Comparison'!$A$8:$A$107,0))&lt;&gt;"Linked","Offer incomplete or stale",IF(OR(LEN(B174&amp;"")=0,LEN(C174&amp;"")=0,LEN(D174&amp;"")=0,LEN(E174&amp;"")=0,LEN(F174&amp;"")=0,LEN(G174&amp;"")=0),"Complete scope review",IF(OR(NOT(ISNUMBER(D174)),D174&lt;=0,MOD(D174,1)&lt;&gt;0),"Quantity must be a positive integer",IF(OR(E174&lt;&gt;"each",D174&lt;&gt;INDEX('Opening Schedule'!$E$8:$E$107,MATCH(INDEX('Quote Comparison'!$B$8:$B$107,MATCH(A174,'Quote Comparison'!$A$8:$A$107,0)),'Opening Schedule'!$A$8:$A$107,0))),"Quantity or unit differs from order",IF(B174&lt;&gt;"Confirmed","Resolve scope differences",IF(OR(NOT(ISNUMBER(G174)),G174&lt;=0),"Enter valid scope review date","Comparable scope recorded")))))))))</x:f>
      </x:c>
      <x:c r="J174" s="1"/>
      <x:c r="K174" s="1"/>
      <x:c r="L174" s="1"/>
      <x:c r="M174" s="1"/>
    </x:row>
    <x:row r="175" ht="28" customHeight="1">
      <x:c r="A175" s="23"/>
      <x:c r="B175" s="22"/>
      <x:c r="C175" s="23"/>
      <x:c r="D175" s="24"/>
      <x:c r="E175" s="22"/>
      <x:c r="F175" s="23"/>
      <x:c r="G175" s="26"/>
      <x:c r="H175" s="29" t="str">
        <x:f>IF(A175="","",IF(I175="Comparable scope recorded",SUM(INDEX('Quote Comparison'!$H$8:$H$107,MATCH(A175,'Quote Comparison'!$A$8:$A$107,0)),INDEX('Quote Comparison'!$I$8:$I$107,MATCH(A175,'Quote Comparison'!$A$8:$A$107,0)),INDEX('Quote Comparison'!$J$8:$J$107,MATCH(A175,'Quote Comparison'!$A$8:$A$107,0))),""))</x:f>
      </x:c>
      <x:c r="I175" s="25" t="str">
        <x:f>IF(LEN(A175&amp;"")=0,IF(COUNTA(A175,B175,C175,D175,E175,F175,G175)=0,"","Enter Offer ID"),IF(COUNTIFS('Quote Comparison'!$A$118:$A$217,A175)&lt;&gt;1,"Duplicate scope decision",IF(COUNTIFS('Quote Comparison'!$A$8:$A$107,A175)&lt;&gt;1,"Missing or duplicate offer",IF(INDEX('Quote Comparison'!$M$8:$M$107,MATCH(A175,'Quote Comparison'!$A$8:$A$107,0))&lt;&gt;"Linked","Offer incomplete or stale",IF(OR(LEN(B175&amp;"")=0,LEN(C175&amp;"")=0,LEN(D175&amp;"")=0,LEN(E175&amp;"")=0,LEN(F175&amp;"")=0,LEN(G175&amp;"")=0),"Complete scope review",IF(OR(NOT(ISNUMBER(D175)),D175&lt;=0,MOD(D175,1)&lt;&gt;0),"Quantity must be a positive integer",IF(OR(E175&lt;&gt;"each",D175&lt;&gt;INDEX('Opening Schedule'!$E$8:$E$107,MATCH(INDEX('Quote Comparison'!$B$8:$B$107,MATCH(A175,'Quote Comparison'!$A$8:$A$107,0)),'Opening Schedule'!$A$8:$A$107,0))),"Quantity or unit differs from order",IF(B175&lt;&gt;"Confirmed","Resolve scope differences",IF(OR(NOT(ISNUMBER(G175)),G175&lt;=0),"Enter valid scope review date","Comparable scope recorded")))))))))</x:f>
      </x:c>
      <x:c r="J175" s="1"/>
      <x:c r="K175" s="1"/>
      <x:c r="L175" s="1"/>
      <x:c r="M175" s="1"/>
    </x:row>
    <x:row r="176" ht="28" customHeight="1">
      <x:c r="A176" s="23"/>
      <x:c r="B176" s="22"/>
      <x:c r="C176" s="23"/>
      <x:c r="D176" s="24"/>
      <x:c r="E176" s="22"/>
      <x:c r="F176" s="23"/>
      <x:c r="G176" s="26"/>
      <x:c r="H176" s="29" t="str">
        <x:f>IF(A176="","",IF(I176="Comparable scope recorded",SUM(INDEX('Quote Comparison'!$H$8:$H$107,MATCH(A176,'Quote Comparison'!$A$8:$A$107,0)),INDEX('Quote Comparison'!$I$8:$I$107,MATCH(A176,'Quote Comparison'!$A$8:$A$107,0)),INDEX('Quote Comparison'!$J$8:$J$107,MATCH(A176,'Quote Comparison'!$A$8:$A$107,0))),""))</x:f>
      </x:c>
      <x:c r="I176" s="25" t="str">
        <x:f>IF(LEN(A176&amp;"")=0,IF(COUNTA(A176,B176,C176,D176,E176,F176,G176)=0,"","Enter Offer ID"),IF(COUNTIFS('Quote Comparison'!$A$118:$A$217,A176)&lt;&gt;1,"Duplicate scope decision",IF(COUNTIFS('Quote Comparison'!$A$8:$A$107,A176)&lt;&gt;1,"Missing or duplicate offer",IF(INDEX('Quote Comparison'!$M$8:$M$107,MATCH(A176,'Quote Comparison'!$A$8:$A$107,0))&lt;&gt;"Linked","Offer incomplete or stale",IF(OR(LEN(B176&amp;"")=0,LEN(C176&amp;"")=0,LEN(D176&amp;"")=0,LEN(E176&amp;"")=0,LEN(F176&amp;"")=0,LEN(G176&amp;"")=0),"Complete scope review",IF(OR(NOT(ISNUMBER(D176)),D176&lt;=0,MOD(D176,1)&lt;&gt;0),"Quantity must be a positive integer",IF(OR(E176&lt;&gt;"each",D176&lt;&gt;INDEX('Opening Schedule'!$E$8:$E$107,MATCH(INDEX('Quote Comparison'!$B$8:$B$107,MATCH(A176,'Quote Comparison'!$A$8:$A$107,0)),'Opening Schedule'!$A$8:$A$107,0))),"Quantity or unit differs from order",IF(B176&lt;&gt;"Confirmed","Resolve scope differences",IF(OR(NOT(ISNUMBER(G176)),G176&lt;=0),"Enter valid scope review date","Comparable scope recorded")))))))))</x:f>
      </x:c>
      <x:c r="J176" s="1"/>
      <x:c r="K176" s="1"/>
      <x:c r="L176" s="1"/>
      <x:c r="M176" s="1"/>
    </x:row>
    <x:row r="177" ht="28" customHeight="1">
      <x:c r="A177" s="23"/>
      <x:c r="B177" s="22"/>
      <x:c r="C177" s="23"/>
      <x:c r="D177" s="24"/>
      <x:c r="E177" s="22"/>
      <x:c r="F177" s="23"/>
      <x:c r="G177" s="26"/>
      <x:c r="H177" s="29" t="str">
        <x:f>IF(A177="","",IF(I177="Comparable scope recorded",SUM(INDEX('Quote Comparison'!$H$8:$H$107,MATCH(A177,'Quote Comparison'!$A$8:$A$107,0)),INDEX('Quote Comparison'!$I$8:$I$107,MATCH(A177,'Quote Comparison'!$A$8:$A$107,0)),INDEX('Quote Comparison'!$J$8:$J$107,MATCH(A177,'Quote Comparison'!$A$8:$A$107,0))),""))</x:f>
      </x:c>
      <x:c r="I177" s="25" t="str">
        <x:f>IF(LEN(A177&amp;"")=0,IF(COUNTA(A177,B177,C177,D177,E177,F177,G177)=0,"","Enter Offer ID"),IF(COUNTIFS('Quote Comparison'!$A$118:$A$217,A177)&lt;&gt;1,"Duplicate scope decision",IF(COUNTIFS('Quote Comparison'!$A$8:$A$107,A177)&lt;&gt;1,"Missing or duplicate offer",IF(INDEX('Quote Comparison'!$M$8:$M$107,MATCH(A177,'Quote Comparison'!$A$8:$A$107,0))&lt;&gt;"Linked","Offer incomplete or stale",IF(OR(LEN(B177&amp;"")=0,LEN(C177&amp;"")=0,LEN(D177&amp;"")=0,LEN(E177&amp;"")=0,LEN(F177&amp;"")=0,LEN(G177&amp;"")=0),"Complete scope review",IF(OR(NOT(ISNUMBER(D177)),D177&lt;=0,MOD(D177,1)&lt;&gt;0),"Quantity must be a positive integer",IF(OR(E177&lt;&gt;"each",D177&lt;&gt;INDEX('Opening Schedule'!$E$8:$E$107,MATCH(INDEX('Quote Comparison'!$B$8:$B$107,MATCH(A177,'Quote Comparison'!$A$8:$A$107,0)),'Opening Schedule'!$A$8:$A$107,0))),"Quantity or unit differs from order",IF(B177&lt;&gt;"Confirmed","Resolve scope differences",IF(OR(NOT(ISNUMBER(G177)),G177&lt;=0),"Enter valid scope review date","Comparable scope recorded")))))))))</x:f>
      </x:c>
      <x:c r="J177" s="1"/>
      <x:c r="K177" s="1"/>
      <x:c r="L177" s="1"/>
      <x:c r="M177" s="1"/>
    </x:row>
    <x:row r="178" ht="28" customHeight="1">
      <x:c r="A178" s="23"/>
      <x:c r="B178" s="22"/>
      <x:c r="C178" s="23"/>
      <x:c r="D178" s="24"/>
      <x:c r="E178" s="22"/>
      <x:c r="F178" s="23"/>
      <x:c r="G178" s="26"/>
      <x:c r="H178" s="29" t="str">
        <x:f>IF(A178="","",IF(I178="Comparable scope recorded",SUM(INDEX('Quote Comparison'!$H$8:$H$107,MATCH(A178,'Quote Comparison'!$A$8:$A$107,0)),INDEX('Quote Comparison'!$I$8:$I$107,MATCH(A178,'Quote Comparison'!$A$8:$A$107,0)),INDEX('Quote Comparison'!$J$8:$J$107,MATCH(A178,'Quote Comparison'!$A$8:$A$107,0))),""))</x:f>
      </x:c>
      <x:c r="I178" s="25" t="str">
        <x:f>IF(LEN(A178&amp;"")=0,IF(COUNTA(A178,B178,C178,D178,E178,F178,G178)=0,"","Enter Offer ID"),IF(COUNTIFS('Quote Comparison'!$A$118:$A$217,A178)&lt;&gt;1,"Duplicate scope decision",IF(COUNTIFS('Quote Comparison'!$A$8:$A$107,A178)&lt;&gt;1,"Missing or duplicate offer",IF(INDEX('Quote Comparison'!$M$8:$M$107,MATCH(A178,'Quote Comparison'!$A$8:$A$107,0))&lt;&gt;"Linked","Offer incomplete or stale",IF(OR(LEN(B178&amp;"")=0,LEN(C178&amp;"")=0,LEN(D178&amp;"")=0,LEN(E178&amp;"")=0,LEN(F178&amp;"")=0,LEN(G178&amp;"")=0),"Complete scope review",IF(OR(NOT(ISNUMBER(D178)),D178&lt;=0,MOD(D178,1)&lt;&gt;0),"Quantity must be a positive integer",IF(OR(E178&lt;&gt;"each",D178&lt;&gt;INDEX('Opening Schedule'!$E$8:$E$107,MATCH(INDEX('Quote Comparison'!$B$8:$B$107,MATCH(A178,'Quote Comparison'!$A$8:$A$107,0)),'Opening Schedule'!$A$8:$A$107,0))),"Quantity or unit differs from order",IF(B178&lt;&gt;"Confirmed","Resolve scope differences",IF(OR(NOT(ISNUMBER(G178)),G178&lt;=0),"Enter valid scope review date","Comparable scope recorded")))))))))</x:f>
      </x:c>
      <x:c r="J178" s="1"/>
      <x:c r="K178" s="1"/>
      <x:c r="L178" s="1"/>
      <x:c r="M178" s="1"/>
    </x:row>
    <x:row r="179" ht="28" customHeight="1">
      <x:c r="A179" s="23"/>
      <x:c r="B179" s="22"/>
      <x:c r="C179" s="23"/>
      <x:c r="D179" s="24"/>
      <x:c r="E179" s="22"/>
      <x:c r="F179" s="23"/>
      <x:c r="G179" s="26"/>
      <x:c r="H179" s="29" t="str">
        <x:f>IF(A179="","",IF(I179="Comparable scope recorded",SUM(INDEX('Quote Comparison'!$H$8:$H$107,MATCH(A179,'Quote Comparison'!$A$8:$A$107,0)),INDEX('Quote Comparison'!$I$8:$I$107,MATCH(A179,'Quote Comparison'!$A$8:$A$107,0)),INDEX('Quote Comparison'!$J$8:$J$107,MATCH(A179,'Quote Comparison'!$A$8:$A$107,0))),""))</x:f>
      </x:c>
      <x:c r="I179" s="25" t="str">
        <x:f>IF(LEN(A179&amp;"")=0,IF(COUNTA(A179,B179,C179,D179,E179,F179,G179)=0,"","Enter Offer ID"),IF(COUNTIFS('Quote Comparison'!$A$118:$A$217,A179)&lt;&gt;1,"Duplicate scope decision",IF(COUNTIFS('Quote Comparison'!$A$8:$A$107,A179)&lt;&gt;1,"Missing or duplicate offer",IF(INDEX('Quote Comparison'!$M$8:$M$107,MATCH(A179,'Quote Comparison'!$A$8:$A$107,0))&lt;&gt;"Linked","Offer incomplete or stale",IF(OR(LEN(B179&amp;"")=0,LEN(C179&amp;"")=0,LEN(D179&amp;"")=0,LEN(E179&amp;"")=0,LEN(F179&amp;"")=0,LEN(G179&amp;"")=0),"Complete scope review",IF(OR(NOT(ISNUMBER(D179)),D179&lt;=0,MOD(D179,1)&lt;&gt;0),"Quantity must be a positive integer",IF(OR(E179&lt;&gt;"each",D179&lt;&gt;INDEX('Opening Schedule'!$E$8:$E$107,MATCH(INDEX('Quote Comparison'!$B$8:$B$107,MATCH(A179,'Quote Comparison'!$A$8:$A$107,0)),'Opening Schedule'!$A$8:$A$107,0))),"Quantity or unit differs from order",IF(B179&lt;&gt;"Confirmed","Resolve scope differences",IF(OR(NOT(ISNUMBER(G179)),G179&lt;=0),"Enter valid scope review date","Comparable scope recorded")))))))))</x:f>
      </x:c>
      <x:c r="J179" s="1"/>
      <x:c r="K179" s="1"/>
      <x:c r="L179" s="1"/>
      <x:c r="M179" s="1"/>
    </x:row>
    <x:row r="180" ht="28" customHeight="1">
      <x:c r="A180" s="23"/>
      <x:c r="B180" s="22"/>
      <x:c r="C180" s="23"/>
      <x:c r="D180" s="24"/>
      <x:c r="E180" s="22"/>
      <x:c r="F180" s="23"/>
      <x:c r="G180" s="26"/>
      <x:c r="H180" s="29" t="str">
        <x:f>IF(A180="","",IF(I180="Comparable scope recorded",SUM(INDEX('Quote Comparison'!$H$8:$H$107,MATCH(A180,'Quote Comparison'!$A$8:$A$107,0)),INDEX('Quote Comparison'!$I$8:$I$107,MATCH(A180,'Quote Comparison'!$A$8:$A$107,0)),INDEX('Quote Comparison'!$J$8:$J$107,MATCH(A180,'Quote Comparison'!$A$8:$A$107,0))),""))</x:f>
      </x:c>
      <x:c r="I180" s="25" t="str">
        <x:f>IF(LEN(A180&amp;"")=0,IF(COUNTA(A180,B180,C180,D180,E180,F180,G180)=0,"","Enter Offer ID"),IF(COUNTIFS('Quote Comparison'!$A$118:$A$217,A180)&lt;&gt;1,"Duplicate scope decision",IF(COUNTIFS('Quote Comparison'!$A$8:$A$107,A180)&lt;&gt;1,"Missing or duplicate offer",IF(INDEX('Quote Comparison'!$M$8:$M$107,MATCH(A180,'Quote Comparison'!$A$8:$A$107,0))&lt;&gt;"Linked","Offer incomplete or stale",IF(OR(LEN(B180&amp;"")=0,LEN(C180&amp;"")=0,LEN(D180&amp;"")=0,LEN(E180&amp;"")=0,LEN(F180&amp;"")=0,LEN(G180&amp;"")=0),"Complete scope review",IF(OR(NOT(ISNUMBER(D180)),D180&lt;=0,MOD(D180,1)&lt;&gt;0),"Quantity must be a positive integer",IF(OR(E180&lt;&gt;"each",D180&lt;&gt;INDEX('Opening Schedule'!$E$8:$E$107,MATCH(INDEX('Quote Comparison'!$B$8:$B$107,MATCH(A180,'Quote Comparison'!$A$8:$A$107,0)),'Opening Schedule'!$A$8:$A$107,0))),"Quantity or unit differs from order",IF(B180&lt;&gt;"Confirmed","Resolve scope differences",IF(OR(NOT(ISNUMBER(G180)),G180&lt;=0),"Enter valid scope review date","Comparable scope recorded")))))))))</x:f>
      </x:c>
      <x:c r="J180" s="1"/>
      <x:c r="K180" s="1"/>
      <x:c r="L180" s="1"/>
      <x:c r="M180" s="1"/>
    </x:row>
    <x:row r="181" ht="28" customHeight="1">
      <x:c r="A181" s="23"/>
      <x:c r="B181" s="22"/>
      <x:c r="C181" s="23"/>
      <x:c r="D181" s="24"/>
      <x:c r="E181" s="22"/>
      <x:c r="F181" s="23"/>
      <x:c r="G181" s="26"/>
      <x:c r="H181" s="29" t="str">
        <x:f>IF(A181="","",IF(I181="Comparable scope recorded",SUM(INDEX('Quote Comparison'!$H$8:$H$107,MATCH(A181,'Quote Comparison'!$A$8:$A$107,0)),INDEX('Quote Comparison'!$I$8:$I$107,MATCH(A181,'Quote Comparison'!$A$8:$A$107,0)),INDEX('Quote Comparison'!$J$8:$J$107,MATCH(A181,'Quote Comparison'!$A$8:$A$107,0))),""))</x:f>
      </x:c>
      <x:c r="I181" s="25" t="str">
        <x:f>IF(LEN(A181&amp;"")=0,IF(COUNTA(A181,B181,C181,D181,E181,F181,G181)=0,"","Enter Offer ID"),IF(COUNTIFS('Quote Comparison'!$A$118:$A$217,A181)&lt;&gt;1,"Duplicate scope decision",IF(COUNTIFS('Quote Comparison'!$A$8:$A$107,A181)&lt;&gt;1,"Missing or duplicate offer",IF(INDEX('Quote Comparison'!$M$8:$M$107,MATCH(A181,'Quote Comparison'!$A$8:$A$107,0))&lt;&gt;"Linked","Offer incomplete or stale",IF(OR(LEN(B181&amp;"")=0,LEN(C181&amp;"")=0,LEN(D181&amp;"")=0,LEN(E181&amp;"")=0,LEN(F181&amp;"")=0,LEN(G181&amp;"")=0),"Complete scope review",IF(OR(NOT(ISNUMBER(D181)),D181&lt;=0,MOD(D181,1)&lt;&gt;0),"Quantity must be a positive integer",IF(OR(E181&lt;&gt;"each",D181&lt;&gt;INDEX('Opening Schedule'!$E$8:$E$107,MATCH(INDEX('Quote Comparison'!$B$8:$B$107,MATCH(A181,'Quote Comparison'!$A$8:$A$107,0)),'Opening Schedule'!$A$8:$A$107,0))),"Quantity or unit differs from order",IF(B181&lt;&gt;"Confirmed","Resolve scope differences",IF(OR(NOT(ISNUMBER(G181)),G181&lt;=0),"Enter valid scope review date","Comparable scope recorded")))))))))</x:f>
      </x:c>
      <x:c r="J181" s="1"/>
      <x:c r="K181" s="1"/>
      <x:c r="L181" s="1"/>
      <x:c r="M181" s="1"/>
    </x:row>
    <x:row r="182" ht="28" customHeight="1">
      <x:c r="A182" s="23"/>
      <x:c r="B182" s="22"/>
      <x:c r="C182" s="23"/>
      <x:c r="D182" s="24"/>
      <x:c r="E182" s="22"/>
      <x:c r="F182" s="23"/>
      <x:c r="G182" s="26"/>
      <x:c r="H182" s="29" t="str">
        <x:f>IF(A182="","",IF(I182="Comparable scope recorded",SUM(INDEX('Quote Comparison'!$H$8:$H$107,MATCH(A182,'Quote Comparison'!$A$8:$A$107,0)),INDEX('Quote Comparison'!$I$8:$I$107,MATCH(A182,'Quote Comparison'!$A$8:$A$107,0)),INDEX('Quote Comparison'!$J$8:$J$107,MATCH(A182,'Quote Comparison'!$A$8:$A$107,0))),""))</x:f>
      </x:c>
      <x:c r="I182" s="25" t="str">
        <x:f>IF(LEN(A182&amp;"")=0,IF(COUNTA(A182,B182,C182,D182,E182,F182,G182)=0,"","Enter Offer ID"),IF(COUNTIFS('Quote Comparison'!$A$118:$A$217,A182)&lt;&gt;1,"Duplicate scope decision",IF(COUNTIFS('Quote Comparison'!$A$8:$A$107,A182)&lt;&gt;1,"Missing or duplicate offer",IF(INDEX('Quote Comparison'!$M$8:$M$107,MATCH(A182,'Quote Comparison'!$A$8:$A$107,0))&lt;&gt;"Linked","Offer incomplete or stale",IF(OR(LEN(B182&amp;"")=0,LEN(C182&amp;"")=0,LEN(D182&amp;"")=0,LEN(E182&amp;"")=0,LEN(F182&amp;"")=0,LEN(G182&amp;"")=0),"Complete scope review",IF(OR(NOT(ISNUMBER(D182)),D182&lt;=0,MOD(D182,1)&lt;&gt;0),"Quantity must be a positive integer",IF(OR(E182&lt;&gt;"each",D182&lt;&gt;INDEX('Opening Schedule'!$E$8:$E$107,MATCH(INDEX('Quote Comparison'!$B$8:$B$107,MATCH(A182,'Quote Comparison'!$A$8:$A$107,0)),'Opening Schedule'!$A$8:$A$107,0))),"Quantity or unit differs from order",IF(B182&lt;&gt;"Confirmed","Resolve scope differences",IF(OR(NOT(ISNUMBER(G182)),G182&lt;=0),"Enter valid scope review date","Comparable scope recorded")))))))))</x:f>
      </x:c>
      <x:c r="J182" s="1"/>
      <x:c r="K182" s="1"/>
      <x:c r="L182" s="1"/>
      <x:c r="M182" s="1"/>
    </x:row>
    <x:row r="183" ht="28" customHeight="1">
      <x:c r="A183" s="23"/>
      <x:c r="B183" s="22"/>
      <x:c r="C183" s="23"/>
      <x:c r="D183" s="24"/>
      <x:c r="E183" s="22"/>
      <x:c r="F183" s="23"/>
      <x:c r="G183" s="26"/>
      <x:c r="H183" s="29" t="str">
        <x:f>IF(A183="","",IF(I183="Comparable scope recorded",SUM(INDEX('Quote Comparison'!$H$8:$H$107,MATCH(A183,'Quote Comparison'!$A$8:$A$107,0)),INDEX('Quote Comparison'!$I$8:$I$107,MATCH(A183,'Quote Comparison'!$A$8:$A$107,0)),INDEX('Quote Comparison'!$J$8:$J$107,MATCH(A183,'Quote Comparison'!$A$8:$A$107,0))),""))</x:f>
      </x:c>
      <x:c r="I183" s="25" t="str">
        <x:f>IF(LEN(A183&amp;"")=0,IF(COUNTA(A183,B183,C183,D183,E183,F183,G183)=0,"","Enter Offer ID"),IF(COUNTIFS('Quote Comparison'!$A$118:$A$217,A183)&lt;&gt;1,"Duplicate scope decision",IF(COUNTIFS('Quote Comparison'!$A$8:$A$107,A183)&lt;&gt;1,"Missing or duplicate offer",IF(INDEX('Quote Comparison'!$M$8:$M$107,MATCH(A183,'Quote Comparison'!$A$8:$A$107,0))&lt;&gt;"Linked","Offer incomplete or stale",IF(OR(LEN(B183&amp;"")=0,LEN(C183&amp;"")=0,LEN(D183&amp;"")=0,LEN(E183&amp;"")=0,LEN(F183&amp;"")=0,LEN(G183&amp;"")=0),"Complete scope review",IF(OR(NOT(ISNUMBER(D183)),D183&lt;=0,MOD(D183,1)&lt;&gt;0),"Quantity must be a positive integer",IF(OR(E183&lt;&gt;"each",D183&lt;&gt;INDEX('Opening Schedule'!$E$8:$E$107,MATCH(INDEX('Quote Comparison'!$B$8:$B$107,MATCH(A183,'Quote Comparison'!$A$8:$A$107,0)),'Opening Schedule'!$A$8:$A$107,0))),"Quantity or unit differs from order",IF(B183&lt;&gt;"Confirmed","Resolve scope differences",IF(OR(NOT(ISNUMBER(G183)),G183&lt;=0),"Enter valid scope review date","Comparable scope recorded")))))))))</x:f>
      </x:c>
      <x:c r="J183" s="1"/>
      <x:c r="K183" s="1"/>
      <x:c r="L183" s="1"/>
      <x:c r="M183" s="1"/>
    </x:row>
    <x:row r="184" ht="28" customHeight="1">
      <x:c r="A184" s="23"/>
      <x:c r="B184" s="22"/>
      <x:c r="C184" s="23"/>
      <x:c r="D184" s="24"/>
      <x:c r="E184" s="22"/>
      <x:c r="F184" s="23"/>
      <x:c r="G184" s="26"/>
      <x:c r="H184" s="29" t="str">
        <x:f>IF(A184="","",IF(I184="Comparable scope recorded",SUM(INDEX('Quote Comparison'!$H$8:$H$107,MATCH(A184,'Quote Comparison'!$A$8:$A$107,0)),INDEX('Quote Comparison'!$I$8:$I$107,MATCH(A184,'Quote Comparison'!$A$8:$A$107,0)),INDEX('Quote Comparison'!$J$8:$J$107,MATCH(A184,'Quote Comparison'!$A$8:$A$107,0))),""))</x:f>
      </x:c>
      <x:c r="I184" s="25" t="str">
        <x:f>IF(LEN(A184&amp;"")=0,IF(COUNTA(A184,B184,C184,D184,E184,F184,G184)=0,"","Enter Offer ID"),IF(COUNTIFS('Quote Comparison'!$A$118:$A$217,A184)&lt;&gt;1,"Duplicate scope decision",IF(COUNTIFS('Quote Comparison'!$A$8:$A$107,A184)&lt;&gt;1,"Missing or duplicate offer",IF(INDEX('Quote Comparison'!$M$8:$M$107,MATCH(A184,'Quote Comparison'!$A$8:$A$107,0))&lt;&gt;"Linked","Offer incomplete or stale",IF(OR(LEN(B184&amp;"")=0,LEN(C184&amp;"")=0,LEN(D184&amp;"")=0,LEN(E184&amp;"")=0,LEN(F184&amp;"")=0,LEN(G184&amp;"")=0),"Complete scope review",IF(OR(NOT(ISNUMBER(D184)),D184&lt;=0,MOD(D184,1)&lt;&gt;0),"Quantity must be a positive integer",IF(OR(E184&lt;&gt;"each",D184&lt;&gt;INDEX('Opening Schedule'!$E$8:$E$107,MATCH(INDEX('Quote Comparison'!$B$8:$B$107,MATCH(A184,'Quote Comparison'!$A$8:$A$107,0)),'Opening Schedule'!$A$8:$A$107,0))),"Quantity or unit differs from order",IF(B184&lt;&gt;"Confirmed","Resolve scope differences",IF(OR(NOT(ISNUMBER(G184)),G184&lt;=0),"Enter valid scope review date","Comparable scope recorded")))))))))</x:f>
      </x:c>
      <x:c r="J184" s="1"/>
      <x:c r="K184" s="1"/>
      <x:c r="L184" s="1"/>
      <x:c r="M184" s="1"/>
    </x:row>
    <x:row r="185" ht="28" customHeight="1">
      <x:c r="A185" s="23"/>
      <x:c r="B185" s="22"/>
      <x:c r="C185" s="23"/>
      <x:c r="D185" s="24"/>
      <x:c r="E185" s="22"/>
      <x:c r="F185" s="23"/>
      <x:c r="G185" s="26"/>
      <x:c r="H185" s="29" t="str">
        <x:f>IF(A185="","",IF(I185="Comparable scope recorded",SUM(INDEX('Quote Comparison'!$H$8:$H$107,MATCH(A185,'Quote Comparison'!$A$8:$A$107,0)),INDEX('Quote Comparison'!$I$8:$I$107,MATCH(A185,'Quote Comparison'!$A$8:$A$107,0)),INDEX('Quote Comparison'!$J$8:$J$107,MATCH(A185,'Quote Comparison'!$A$8:$A$107,0))),""))</x:f>
      </x:c>
      <x:c r="I185" s="25" t="str">
        <x:f>IF(LEN(A185&amp;"")=0,IF(COUNTA(A185,B185,C185,D185,E185,F185,G185)=0,"","Enter Offer ID"),IF(COUNTIFS('Quote Comparison'!$A$118:$A$217,A185)&lt;&gt;1,"Duplicate scope decision",IF(COUNTIFS('Quote Comparison'!$A$8:$A$107,A185)&lt;&gt;1,"Missing or duplicate offer",IF(INDEX('Quote Comparison'!$M$8:$M$107,MATCH(A185,'Quote Comparison'!$A$8:$A$107,0))&lt;&gt;"Linked","Offer incomplete or stale",IF(OR(LEN(B185&amp;"")=0,LEN(C185&amp;"")=0,LEN(D185&amp;"")=0,LEN(E185&amp;"")=0,LEN(F185&amp;"")=0,LEN(G185&amp;"")=0),"Complete scope review",IF(OR(NOT(ISNUMBER(D185)),D185&lt;=0,MOD(D185,1)&lt;&gt;0),"Quantity must be a positive integer",IF(OR(E185&lt;&gt;"each",D185&lt;&gt;INDEX('Opening Schedule'!$E$8:$E$107,MATCH(INDEX('Quote Comparison'!$B$8:$B$107,MATCH(A185,'Quote Comparison'!$A$8:$A$107,0)),'Opening Schedule'!$A$8:$A$107,0))),"Quantity or unit differs from order",IF(B185&lt;&gt;"Confirmed","Resolve scope differences",IF(OR(NOT(ISNUMBER(G185)),G185&lt;=0),"Enter valid scope review date","Comparable scope recorded")))))))))</x:f>
      </x:c>
      <x:c r="J185" s="1"/>
      <x:c r="K185" s="1"/>
      <x:c r="L185" s="1"/>
      <x:c r="M185" s="1"/>
    </x:row>
    <x:row r="186" ht="28" customHeight="1">
      <x:c r="A186" s="23"/>
      <x:c r="B186" s="22"/>
      <x:c r="C186" s="23"/>
      <x:c r="D186" s="24"/>
      <x:c r="E186" s="22"/>
      <x:c r="F186" s="23"/>
      <x:c r="G186" s="26"/>
      <x:c r="H186" s="29" t="str">
        <x:f>IF(A186="","",IF(I186="Comparable scope recorded",SUM(INDEX('Quote Comparison'!$H$8:$H$107,MATCH(A186,'Quote Comparison'!$A$8:$A$107,0)),INDEX('Quote Comparison'!$I$8:$I$107,MATCH(A186,'Quote Comparison'!$A$8:$A$107,0)),INDEX('Quote Comparison'!$J$8:$J$107,MATCH(A186,'Quote Comparison'!$A$8:$A$107,0))),""))</x:f>
      </x:c>
      <x:c r="I186" s="25" t="str">
        <x:f>IF(LEN(A186&amp;"")=0,IF(COUNTA(A186,B186,C186,D186,E186,F186,G186)=0,"","Enter Offer ID"),IF(COUNTIFS('Quote Comparison'!$A$118:$A$217,A186)&lt;&gt;1,"Duplicate scope decision",IF(COUNTIFS('Quote Comparison'!$A$8:$A$107,A186)&lt;&gt;1,"Missing or duplicate offer",IF(INDEX('Quote Comparison'!$M$8:$M$107,MATCH(A186,'Quote Comparison'!$A$8:$A$107,0))&lt;&gt;"Linked","Offer incomplete or stale",IF(OR(LEN(B186&amp;"")=0,LEN(C186&amp;"")=0,LEN(D186&amp;"")=0,LEN(E186&amp;"")=0,LEN(F186&amp;"")=0,LEN(G186&amp;"")=0),"Complete scope review",IF(OR(NOT(ISNUMBER(D186)),D186&lt;=0,MOD(D186,1)&lt;&gt;0),"Quantity must be a positive integer",IF(OR(E186&lt;&gt;"each",D186&lt;&gt;INDEX('Opening Schedule'!$E$8:$E$107,MATCH(INDEX('Quote Comparison'!$B$8:$B$107,MATCH(A186,'Quote Comparison'!$A$8:$A$107,0)),'Opening Schedule'!$A$8:$A$107,0))),"Quantity or unit differs from order",IF(B186&lt;&gt;"Confirmed","Resolve scope differences",IF(OR(NOT(ISNUMBER(G186)),G186&lt;=0),"Enter valid scope review date","Comparable scope recorded")))))))))</x:f>
      </x:c>
      <x:c r="J186" s="1"/>
      <x:c r="K186" s="1"/>
      <x:c r="L186" s="1"/>
      <x:c r="M186" s="1"/>
    </x:row>
    <x:row r="187" ht="28" customHeight="1">
      <x:c r="A187" s="23"/>
      <x:c r="B187" s="22"/>
      <x:c r="C187" s="23"/>
      <x:c r="D187" s="24"/>
      <x:c r="E187" s="22"/>
      <x:c r="F187" s="23"/>
      <x:c r="G187" s="26"/>
      <x:c r="H187" s="29" t="str">
        <x:f>IF(A187="","",IF(I187="Comparable scope recorded",SUM(INDEX('Quote Comparison'!$H$8:$H$107,MATCH(A187,'Quote Comparison'!$A$8:$A$107,0)),INDEX('Quote Comparison'!$I$8:$I$107,MATCH(A187,'Quote Comparison'!$A$8:$A$107,0)),INDEX('Quote Comparison'!$J$8:$J$107,MATCH(A187,'Quote Comparison'!$A$8:$A$107,0))),""))</x:f>
      </x:c>
      <x:c r="I187" s="25" t="str">
        <x:f>IF(LEN(A187&amp;"")=0,IF(COUNTA(A187,B187,C187,D187,E187,F187,G187)=0,"","Enter Offer ID"),IF(COUNTIFS('Quote Comparison'!$A$118:$A$217,A187)&lt;&gt;1,"Duplicate scope decision",IF(COUNTIFS('Quote Comparison'!$A$8:$A$107,A187)&lt;&gt;1,"Missing or duplicate offer",IF(INDEX('Quote Comparison'!$M$8:$M$107,MATCH(A187,'Quote Comparison'!$A$8:$A$107,0))&lt;&gt;"Linked","Offer incomplete or stale",IF(OR(LEN(B187&amp;"")=0,LEN(C187&amp;"")=0,LEN(D187&amp;"")=0,LEN(E187&amp;"")=0,LEN(F187&amp;"")=0,LEN(G187&amp;"")=0),"Complete scope review",IF(OR(NOT(ISNUMBER(D187)),D187&lt;=0,MOD(D187,1)&lt;&gt;0),"Quantity must be a positive integer",IF(OR(E187&lt;&gt;"each",D187&lt;&gt;INDEX('Opening Schedule'!$E$8:$E$107,MATCH(INDEX('Quote Comparison'!$B$8:$B$107,MATCH(A187,'Quote Comparison'!$A$8:$A$107,0)),'Opening Schedule'!$A$8:$A$107,0))),"Quantity or unit differs from order",IF(B187&lt;&gt;"Confirmed","Resolve scope differences",IF(OR(NOT(ISNUMBER(G187)),G187&lt;=0),"Enter valid scope review date","Comparable scope recorded")))))))))</x:f>
      </x:c>
      <x:c r="J187" s="1"/>
      <x:c r="K187" s="1"/>
      <x:c r="L187" s="1"/>
      <x:c r="M187" s="1"/>
    </x:row>
    <x:row r="188" ht="28" customHeight="1">
      <x:c r="A188" s="23"/>
      <x:c r="B188" s="22"/>
      <x:c r="C188" s="23"/>
      <x:c r="D188" s="24"/>
      <x:c r="E188" s="22"/>
      <x:c r="F188" s="23"/>
      <x:c r="G188" s="26"/>
      <x:c r="H188" s="29" t="str">
        <x:f>IF(A188="","",IF(I188="Comparable scope recorded",SUM(INDEX('Quote Comparison'!$H$8:$H$107,MATCH(A188,'Quote Comparison'!$A$8:$A$107,0)),INDEX('Quote Comparison'!$I$8:$I$107,MATCH(A188,'Quote Comparison'!$A$8:$A$107,0)),INDEX('Quote Comparison'!$J$8:$J$107,MATCH(A188,'Quote Comparison'!$A$8:$A$107,0))),""))</x:f>
      </x:c>
      <x:c r="I188" s="25" t="str">
        <x:f>IF(LEN(A188&amp;"")=0,IF(COUNTA(A188,B188,C188,D188,E188,F188,G188)=0,"","Enter Offer ID"),IF(COUNTIFS('Quote Comparison'!$A$118:$A$217,A188)&lt;&gt;1,"Duplicate scope decision",IF(COUNTIFS('Quote Comparison'!$A$8:$A$107,A188)&lt;&gt;1,"Missing or duplicate offer",IF(INDEX('Quote Comparison'!$M$8:$M$107,MATCH(A188,'Quote Comparison'!$A$8:$A$107,0))&lt;&gt;"Linked","Offer incomplete or stale",IF(OR(LEN(B188&amp;"")=0,LEN(C188&amp;"")=0,LEN(D188&amp;"")=0,LEN(E188&amp;"")=0,LEN(F188&amp;"")=0,LEN(G188&amp;"")=0),"Complete scope review",IF(OR(NOT(ISNUMBER(D188)),D188&lt;=0,MOD(D188,1)&lt;&gt;0),"Quantity must be a positive integer",IF(OR(E188&lt;&gt;"each",D188&lt;&gt;INDEX('Opening Schedule'!$E$8:$E$107,MATCH(INDEX('Quote Comparison'!$B$8:$B$107,MATCH(A188,'Quote Comparison'!$A$8:$A$107,0)),'Opening Schedule'!$A$8:$A$107,0))),"Quantity or unit differs from order",IF(B188&lt;&gt;"Confirmed","Resolve scope differences",IF(OR(NOT(ISNUMBER(G188)),G188&lt;=0),"Enter valid scope review date","Comparable scope recorded")))))))))</x:f>
      </x:c>
      <x:c r="J188" s="1"/>
      <x:c r="K188" s="1"/>
      <x:c r="L188" s="1"/>
      <x:c r="M188" s="1"/>
    </x:row>
    <x:row r="189" ht="28" customHeight="1">
      <x:c r="A189" s="23"/>
      <x:c r="B189" s="22"/>
      <x:c r="C189" s="23"/>
      <x:c r="D189" s="24"/>
      <x:c r="E189" s="22"/>
      <x:c r="F189" s="23"/>
      <x:c r="G189" s="26"/>
      <x:c r="H189" s="29" t="str">
        <x:f>IF(A189="","",IF(I189="Comparable scope recorded",SUM(INDEX('Quote Comparison'!$H$8:$H$107,MATCH(A189,'Quote Comparison'!$A$8:$A$107,0)),INDEX('Quote Comparison'!$I$8:$I$107,MATCH(A189,'Quote Comparison'!$A$8:$A$107,0)),INDEX('Quote Comparison'!$J$8:$J$107,MATCH(A189,'Quote Comparison'!$A$8:$A$107,0))),""))</x:f>
      </x:c>
      <x:c r="I189" s="25" t="str">
        <x:f>IF(LEN(A189&amp;"")=0,IF(COUNTA(A189,B189,C189,D189,E189,F189,G189)=0,"","Enter Offer ID"),IF(COUNTIFS('Quote Comparison'!$A$118:$A$217,A189)&lt;&gt;1,"Duplicate scope decision",IF(COUNTIFS('Quote Comparison'!$A$8:$A$107,A189)&lt;&gt;1,"Missing or duplicate offer",IF(INDEX('Quote Comparison'!$M$8:$M$107,MATCH(A189,'Quote Comparison'!$A$8:$A$107,0))&lt;&gt;"Linked","Offer incomplete or stale",IF(OR(LEN(B189&amp;"")=0,LEN(C189&amp;"")=0,LEN(D189&amp;"")=0,LEN(E189&amp;"")=0,LEN(F189&amp;"")=0,LEN(G189&amp;"")=0),"Complete scope review",IF(OR(NOT(ISNUMBER(D189)),D189&lt;=0,MOD(D189,1)&lt;&gt;0),"Quantity must be a positive integer",IF(OR(E189&lt;&gt;"each",D189&lt;&gt;INDEX('Opening Schedule'!$E$8:$E$107,MATCH(INDEX('Quote Comparison'!$B$8:$B$107,MATCH(A189,'Quote Comparison'!$A$8:$A$107,0)),'Opening Schedule'!$A$8:$A$107,0))),"Quantity or unit differs from order",IF(B189&lt;&gt;"Confirmed","Resolve scope differences",IF(OR(NOT(ISNUMBER(G189)),G189&lt;=0),"Enter valid scope review date","Comparable scope recorded")))))))))</x:f>
      </x:c>
      <x:c r="J189" s="1"/>
      <x:c r="K189" s="1"/>
      <x:c r="L189" s="1"/>
      <x:c r="M189" s="1"/>
    </x:row>
    <x:row r="190" ht="28" customHeight="1">
      <x:c r="A190" s="23"/>
      <x:c r="B190" s="22"/>
      <x:c r="C190" s="23"/>
      <x:c r="D190" s="24"/>
      <x:c r="E190" s="22"/>
      <x:c r="F190" s="23"/>
      <x:c r="G190" s="26"/>
      <x:c r="H190" s="29" t="str">
        <x:f>IF(A190="","",IF(I190="Comparable scope recorded",SUM(INDEX('Quote Comparison'!$H$8:$H$107,MATCH(A190,'Quote Comparison'!$A$8:$A$107,0)),INDEX('Quote Comparison'!$I$8:$I$107,MATCH(A190,'Quote Comparison'!$A$8:$A$107,0)),INDEX('Quote Comparison'!$J$8:$J$107,MATCH(A190,'Quote Comparison'!$A$8:$A$107,0))),""))</x:f>
      </x:c>
      <x:c r="I190" s="25" t="str">
        <x:f>IF(LEN(A190&amp;"")=0,IF(COUNTA(A190,B190,C190,D190,E190,F190,G190)=0,"","Enter Offer ID"),IF(COUNTIFS('Quote Comparison'!$A$118:$A$217,A190)&lt;&gt;1,"Duplicate scope decision",IF(COUNTIFS('Quote Comparison'!$A$8:$A$107,A190)&lt;&gt;1,"Missing or duplicate offer",IF(INDEX('Quote Comparison'!$M$8:$M$107,MATCH(A190,'Quote Comparison'!$A$8:$A$107,0))&lt;&gt;"Linked","Offer incomplete or stale",IF(OR(LEN(B190&amp;"")=0,LEN(C190&amp;"")=0,LEN(D190&amp;"")=0,LEN(E190&amp;"")=0,LEN(F190&amp;"")=0,LEN(G190&amp;"")=0),"Complete scope review",IF(OR(NOT(ISNUMBER(D190)),D190&lt;=0,MOD(D190,1)&lt;&gt;0),"Quantity must be a positive integer",IF(OR(E190&lt;&gt;"each",D190&lt;&gt;INDEX('Opening Schedule'!$E$8:$E$107,MATCH(INDEX('Quote Comparison'!$B$8:$B$107,MATCH(A190,'Quote Comparison'!$A$8:$A$107,0)),'Opening Schedule'!$A$8:$A$107,0))),"Quantity or unit differs from order",IF(B190&lt;&gt;"Confirmed","Resolve scope differences",IF(OR(NOT(ISNUMBER(G190)),G190&lt;=0),"Enter valid scope review date","Comparable scope recorded")))))))))</x:f>
      </x:c>
      <x:c r="J190" s="1"/>
      <x:c r="K190" s="1"/>
      <x:c r="L190" s="1"/>
      <x:c r="M190" s="1"/>
    </x:row>
    <x:row r="191" ht="28" customHeight="1">
      <x:c r="A191" s="23"/>
      <x:c r="B191" s="22"/>
      <x:c r="C191" s="23"/>
      <x:c r="D191" s="24"/>
      <x:c r="E191" s="22"/>
      <x:c r="F191" s="23"/>
      <x:c r="G191" s="26"/>
      <x:c r="H191" s="29" t="str">
        <x:f>IF(A191="","",IF(I191="Comparable scope recorded",SUM(INDEX('Quote Comparison'!$H$8:$H$107,MATCH(A191,'Quote Comparison'!$A$8:$A$107,0)),INDEX('Quote Comparison'!$I$8:$I$107,MATCH(A191,'Quote Comparison'!$A$8:$A$107,0)),INDEX('Quote Comparison'!$J$8:$J$107,MATCH(A191,'Quote Comparison'!$A$8:$A$107,0))),""))</x:f>
      </x:c>
      <x:c r="I191" s="25" t="str">
        <x:f>IF(LEN(A191&amp;"")=0,IF(COUNTA(A191,B191,C191,D191,E191,F191,G191)=0,"","Enter Offer ID"),IF(COUNTIFS('Quote Comparison'!$A$118:$A$217,A191)&lt;&gt;1,"Duplicate scope decision",IF(COUNTIFS('Quote Comparison'!$A$8:$A$107,A191)&lt;&gt;1,"Missing or duplicate offer",IF(INDEX('Quote Comparison'!$M$8:$M$107,MATCH(A191,'Quote Comparison'!$A$8:$A$107,0))&lt;&gt;"Linked","Offer incomplete or stale",IF(OR(LEN(B191&amp;"")=0,LEN(C191&amp;"")=0,LEN(D191&amp;"")=0,LEN(E191&amp;"")=0,LEN(F191&amp;"")=0,LEN(G191&amp;"")=0),"Complete scope review",IF(OR(NOT(ISNUMBER(D191)),D191&lt;=0,MOD(D191,1)&lt;&gt;0),"Quantity must be a positive integer",IF(OR(E191&lt;&gt;"each",D191&lt;&gt;INDEX('Opening Schedule'!$E$8:$E$107,MATCH(INDEX('Quote Comparison'!$B$8:$B$107,MATCH(A191,'Quote Comparison'!$A$8:$A$107,0)),'Opening Schedule'!$A$8:$A$107,0))),"Quantity or unit differs from order",IF(B191&lt;&gt;"Confirmed","Resolve scope differences",IF(OR(NOT(ISNUMBER(G191)),G191&lt;=0),"Enter valid scope review date","Comparable scope recorded")))))))))</x:f>
      </x:c>
      <x:c r="J191" s="1"/>
      <x:c r="K191" s="1"/>
      <x:c r="L191" s="1"/>
      <x:c r="M191" s="1"/>
    </x:row>
    <x:row r="192" ht="28" customHeight="1">
      <x:c r="A192" s="23"/>
      <x:c r="B192" s="22"/>
      <x:c r="C192" s="23"/>
      <x:c r="D192" s="24"/>
      <x:c r="E192" s="22"/>
      <x:c r="F192" s="23"/>
      <x:c r="G192" s="26"/>
      <x:c r="H192" s="29" t="str">
        <x:f>IF(A192="","",IF(I192="Comparable scope recorded",SUM(INDEX('Quote Comparison'!$H$8:$H$107,MATCH(A192,'Quote Comparison'!$A$8:$A$107,0)),INDEX('Quote Comparison'!$I$8:$I$107,MATCH(A192,'Quote Comparison'!$A$8:$A$107,0)),INDEX('Quote Comparison'!$J$8:$J$107,MATCH(A192,'Quote Comparison'!$A$8:$A$107,0))),""))</x:f>
      </x:c>
      <x:c r="I192" s="25" t="str">
        <x:f>IF(LEN(A192&amp;"")=0,IF(COUNTA(A192,B192,C192,D192,E192,F192,G192)=0,"","Enter Offer ID"),IF(COUNTIFS('Quote Comparison'!$A$118:$A$217,A192)&lt;&gt;1,"Duplicate scope decision",IF(COUNTIFS('Quote Comparison'!$A$8:$A$107,A192)&lt;&gt;1,"Missing or duplicate offer",IF(INDEX('Quote Comparison'!$M$8:$M$107,MATCH(A192,'Quote Comparison'!$A$8:$A$107,0))&lt;&gt;"Linked","Offer incomplete or stale",IF(OR(LEN(B192&amp;"")=0,LEN(C192&amp;"")=0,LEN(D192&amp;"")=0,LEN(E192&amp;"")=0,LEN(F192&amp;"")=0,LEN(G192&amp;"")=0),"Complete scope review",IF(OR(NOT(ISNUMBER(D192)),D192&lt;=0,MOD(D192,1)&lt;&gt;0),"Quantity must be a positive integer",IF(OR(E192&lt;&gt;"each",D192&lt;&gt;INDEX('Opening Schedule'!$E$8:$E$107,MATCH(INDEX('Quote Comparison'!$B$8:$B$107,MATCH(A192,'Quote Comparison'!$A$8:$A$107,0)),'Opening Schedule'!$A$8:$A$107,0))),"Quantity or unit differs from order",IF(B192&lt;&gt;"Confirmed","Resolve scope differences",IF(OR(NOT(ISNUMBER(G192)),G192&lt;=0),"Enter valid scope review date","Comparable scope recorded")))))))))</x:f>
      </x:c>
      <x:c r="J192" s="1"/>
      <x:c r="K192" s="1"/>
      <x:c r="L192" s="1"/>
      <x:c r="M192" s="1"/>
    </x:row>
    <x:row r="193" ht="28" customHeight="1">
      <x:c r="A193" s="23"/>
      <x:c r="B193" s="22"/>
      <x:c r="C193" s="23"/>
      <x:c r="D193" s="24"/>
      <x:c r="E193" s="22"/>
      <x:c r="F193" s="23"/>
      <x:c r="G193" s="26"/>
      <x:c r="H193" s="29" t="str">
        <x:f>IF(A193="","",IF(I193="Comparable scope recorded",SUM(INDEX('Quote Comparison'!$H$8:$H$107,MATCH(A193,'Quote Comparison'!$A$8:$A$107,0)),INDEX('Quote Comparison'!$I$8:$I$107,MATCH(A193,'Quote Comparison'!$A$8:$A$107,0)),INDEX('Quote Comparison'!$J$8:$J$107,MATCH(A193,'Quote Comparison'!$A$8:$A$107,0))),""))</x:f>
      </x:c>
      <x:c r="I193" s="25" t="str">
        <x:f>IF(LEN(A193&amp;"")=0,IF(COUNTA(A193,B193,C193,D193,E193,F193,G193)=0,"","Enter Offer ID"),IF(COUNTIFS('Quote Comparison'!$A$118:$A$217,A193)&lt;&gt;1,"Duplicate scope decision",IF(COUNTIFS('Quote Comparison'!$A$8:$A$107,A193)&lt;&gt;1,"Missing or duplicate offer",IF(INDEX('Quote Comparison'!$M$8:$M$107,MATCH(A193,'Quote Comparison'!$A$8:$A$107,0))&lt;&gt;"Linked","Offer incomplete or stale",IF(OR(LEN(B193&amp;"")=0,LEN(C193&amp;"")=0,LEN(D193&amp;"")=0,LEN(E193&amp;"")=0,LEN(F193&amp;"")=0,LEN(G193&amp;"")=0),"Complete scope review",IF(OR(NOT(ISNUMBER(D193)),D193&lt;=0,MOD(D193,1)&lt;&gt;0),"Quantity must be a positive integer",IF(OR(E193&lt;&gt;"each",D193&lt;&gt;INDEX('Opening Schedule'!$E$8:$E$107,MATCH(INDEX('Quote Comparison'!$B$8:$B$107,MATCH(A193,'Quote Comparison'!$A$8:$A$107,0)),'Opening Schedule'!$A$8:$A$107,0))),"Quantity or unit differs from order",IF(B193&lt;&gt;"Confirmed","Resolve scope differences",IF(OR(NOT(ISNUMBER(G193)),G193&lt;=0),"Enter valid scope review date","Comparable scope recorded")))))))))</x:f>
      </x:c>
      <x:c r="J193" s="1"/>
      <x:c r="K193" s="1"/>
      <x:c r="L193" s="1"/>
      <x:c r="M193" s="1"/>
    </x:row>
    <x:row r="194" ht="28" customHeight="1">
      <x:c r="A194" s="23"/>
      <x:c r="B194" s="22"/>
      <x:c r="C194" s="23"/>
      <x:c r="D194" s="24"/>
      <x:c r="E194" s="22"/>
      <x:c r="F194" s="23"/>
      <x:c r="G194" s="26"/>
      <x:c r="H194" s="29" t="str">
        <x:f>IF(A194="","",IF(I194="Comparable scope recorded",SUM(INDEX('Quote Comparison'!$H$8:$H$107,MATCH(A194,'Quote Comparison'!$A$8:$A$107,0)),INDEX('Quote Comparison'!$I$8:$I$107,MATCH(A194,'Quote Comparison'!$A$8:$A$107,0)),INDEX('Quote Comparison'!$J$8:$J$107,MATCH(A194,'Quote Comparison'!$A$8:$A$107,0))),""))</x:f>
      </x:c>
      <x:c r="I194" s="25" t="str">
        <x:f>IF(LEN(A194&amp;"")=0,IF(COUNTA(A194,B194,C194,D194,E194,F194,G194)=0,"","Enter Offer ID"),IF(COUNTIFS('Quote Comparison'!$A$118:$A$217,A194)&lt;&gt;1,"Duplicate scope decision",IF(COUNTIFS('Quote Comparison'!$A$8:$A$107,A194)&lt;&gt;1,"Missing or duplicate offer",IF(INDEX('Quote Comparison'!$M$8:$M$107,MATCH(A194,'Quote Comparison'!$A$8:$A$107,0))&lt;&gt;"Linked","Offer incomplete or stale",IF(OR(LEN(B194&amp;"")=0,LEN(C194&amp;"")=0,LEN(D194&amp;"")=0,LEN(E194&amp;"")=0,LEN(F194&amp;"")=0,LEN(G194&amp;"")=0),"Complete scope review",IF(OR(NOT(ISNUMBER(D194)),D194&lt;=0,MOD(D194,1)&lt;&gt;0),"Quantity must be a positive integer",IF(OR(E194&lt;&gt;"each",D194&lt;&gt;INDEX('Opening Schedule'!$E$8:$E$107,MATCH(INDEX('Quote Comparison'!$B$8:$B$107,MATCH(A194,'Quote Comparison'!$A$8:$A$107,0)),'Opening Schedule'!$A$8:$A$107,0))),"Quantity or unit differs from order",IF(B194&lt;&gt;"Confirmed","Resolve scope differences",IF(OR(NOT(ISNUMBER(G194)),G194&lt;=0),"Enter valid scope review date","Comparable scope recorded")))))))))</x:f>
      </x:c>
      <x:c r="J194" s="1"/>
      <x:c r="K194" s="1"/>
      <x:c r="L194" s="1"/>
      <x:c r="M194" s="1"/>
    </x:row>
    <x:row r="195" ht="28" customHeight="1">
      <x:c r="A195" s="23"/>
      <x:c r="B195" s="22"/>
      <x:c r="C195" s="23"/>
      <x:c r="D195" s="24"/>
      <x:c r="E195" s="22"/>
      <x:c r="F195" s="23"/>
      <x:c r="G195" s="26"/>
      <x:c r="H195" s="29" t="str">
        <x:f>IF(A195="","",IF(I195="Comparable scope recorded",SUM(INDEX('Quote Comparison'!$H$8:$H$107,MATCH(A195,'Quote Comparison'!$A$8:$A$107,0)),INDEX('Quote Comparison'!$I$8:$I$107,MATCH(A195,'Quote Comparison'!$A$8:$A$107,0)),INDEX('Quote Comparison'!$J$8:$J$107,MATCH(A195,'Quote Comparison'!$A$8:$A$107,0))),""))</x:f>
      </x:c>
      <x:c r="I195" s="25" t="str">
        <x:f>IF(LEN(A195&amp;"")=0,IF(COUNTA(A195,B195,C195,D195,E195,F195,G195)=0,"","Enter Offer ID"),IF(COUNTIFS('Quote Comparison'!$A$118:$A$217,A195)&lt;&gt;1,"Duplicate scope decision",IF(COUNTIFS('Quote Comparison'!$A$8:$A$107,A195)&lt;&gt;1,"Missing or duplicate offer",IF(INDEX('Quote Comparison'!$M$8:$M$107,MATCH(A195,'Quote Comparison'!$A$8:$A$107,0))&lt;&gt;"Linked","Offer incomplete or stale",IF(OR(LEN(B195&amp;"")=0,LEN(C195&amp;"")=0,LEN(D195&amp;"")=0,LEN(E195&amp;"")=0,LEN(F195&amp;"")=0,LEN(G195&amp;"")=0),"Complete scope review",IF(OR(NOT(ISNUMBER(D195)),D195&lt;=0,MOD(D195,1)&lt;&gt;0),"Quantity must be a positive integer",IF(OR(E195&lt;&gt;"each",D195&lt;&gt;INDEX('Opening Schedule'!$E$8:$E$107,MATCH(INDEX('Quote Comparison'!$B$8:$B$107,MATCH(A195,'Quote Comparison'!$A$8:$A$107,0)),'Opening Schedule'!$A$8:$A$107,0))),"Quantity or unit differs from order",IF(B195&lt;&gt;"Confirmed","Resolve scope differences",IF(OR(NOT(ISNUMBER(G195)),G195&lt;=0),"Enter valid scope review date","Comparable scope recorded")))))))))</x:f>
      </x:c>
      <x:c r="J195" s="1"/>
      <x:c r="K195" s="1"/>
      <x:c r="L195" s="1"/>
      <x:c r="M195" s="1"/>
    </x:row>
    <x:row r="196" ht="28" customHeight="1">
      <x:c r="A196" s="23"/>
      <x:c r="B196" s="22"/>
      <x:c r="C196" s="23"/>
      <x:c r="D196" s="24"/>
      <x:c r="E196" s="22"/>
      <x:c r="F196" s="23"/>
      <x:c r="G196" s="26"/>
      <x:c r="H196" s="29" t="str">
        <x:f>IF(A196="","",IF(I196="Comparable scope recorded",SUM(INDEX('Quote Comparison'!$H$8:$H$107,MATCH(A196,'Quote Comparison'!$A$8:$A$107,0)),INDEX('Quote Comparison'!$I$8:$I$107,MATCH(A196,'Quote Comparison'!$A$8:$A$107,0)),INDEX('Quote Comparison'!$J$8:$J$107,MATCH(A196,'Quote Comparison'!$A$8:$A$107,0))),""))</x:f>
      </x:c>
      <x:c r="I196" s="25" t="str">
        <x:f>IF(LEN(A196&amp;"")=0,IF(COUNTA(A196,B196,C196,D196,E196,F196,G196)=0,"","Enter Offer ID"),IF(COUNTIFS('Quote Comparison'!$A$118:$A$217,A196)&lt;&gt;1,"Duplicate scope decision",IF(COUNTIFS('Quote Comparison'!$A$8:$A$107,A196)&lt;&gt;1,"Missing or duplicate offer",IF(INDEX('Quote Comparison'!$M$8:$M$107,MATCH(A196,'Quote Comparison'!$A$8:$A$107,0))&lt;&gt;"Linked","Offer incomplete or stale",IF(OR(LEN(B196&amp;"")=0,LEN(C196&amp;"")=0,LEN(D196&amp;"")=0,LEN(E196&amp;"")=0,LEN(F196&amp;"")=0,LEN(G196&amp;"")=0),"Complete scope review",IF(OR(NOT(ISNUMBER(D196)),D196&lt;=0,MOD(D196,1)&lt;&gt;0),"Quantity must be a positive integer",IF(OR(E196&lt;&gt;"each",D196&lt;&gt;INDEX('Opening Schedule'!$E$8:$E$107,MATCH(INDEX('Quote Comparison'!$B$8:$B$107,MATCH(A196,'Quote Comparison'!$A$8:$A$107,0)),'Opening Schedule'!$A$8:$A$107,0))),"Quantity or unit differs from order",IF(B196&lt;&gt;"Confirmed","Resolve scope differences",IF(OR(NOT(ISNUMBER(G196)),G196&lt;=0),"Enter valid scope review date","Comparable scope recorded")))))))))</x:f>
      </x:c>
      <x:c r="J196" s="1"/>
      <x:c r="K196" s="1"/>
      <x:c r="L196" s="1"/>
      <x:c r="M196" s="1"/>
    </x:row>
    <x:row r="197" ht="28" customHeight="1">
      <x:c r="A197" s="23"/>
      <x:c r="B197" s="22"/>
      <x:c r="C197" s="23"/>
      <x:c r="D197" s="24"/>
      <x:c r="E197" s="22"/>
      <x:c r="F197" s="23"/>
      <x:c r="G197" s="26"/>
      <x:c r="H197" s="29" t="str">
        <x:f>IF(A197="","",IF(I197="Comparable scope recorded",SUM(INDEX('Quote Comparison'!$H$8:$H$107,MATCH(A197,'Quote Comparison'!$A$8:$A$107,0)),INDEX('Quote Comparison'!$I$8:$I$107,MATCH(A197,'Quote Comparison'!$A$8:$A$107,0)),INDEX('Quote Comparison'!$J$8:$J$107,MATCH(A197,'Quote Comparison'!$A$8:$A$107,0))),""))</x:f>
      </x:c>
      <x:c r="I197" s="25" t="str">
        <x:f>IF(LEN(A197&amp;"")=0,IF(COUNTA(A197,B197,C197,D197,E197,F197,G197)=0,"","Enter Offer ID"),IF(COUNTIFS('Quote Comparison'!$A$118:$A$217,A197)&lt;&gt;1,"Duplicate scope decision",IF(COUNTIFS('Quote Comparison'!$A$8:$A$107,A197)&lt;&gt;1,"Missing or duplicate offer",IF(INDEX('Quote Comparison'!$M$8:$M$107,MATCH(A197,'Quote Comparison'!$A$8:$A$107,0))&lt;&gt;"Linked","Offer incomplete or stale",IF(OR(LEN(B197&amp;"")=0,LEN(C197&amp;"")=0,LEN(D197&amp;"")=0,LEN(E197&amp;"")=0,LEN(F197&amp;"")=0,LEN(G197&amp;"")=0),"Complete scope review",IF(OR(NOT(ISNUMBER(D197)),D197&lt;=0,MOD(D197,1)&lt;&gt;0),"Quantity must be a positive integer",IF(OR(E197&lt;&gt;"each",D197&lt;&gt;INDEX('Opening Schedule'!$E$8:$E$107,MATCH(INDEX('Quote Comparison'!$B$8:$B$107,MATCH(A197,'Quote Comparison'!$A$8:$A$107,0)),'Opening Schedule'!$A$8:$A$107,0))),"Quantity or unit differs from order",IF(B197&lt;&gt;"Confirmed","Resolve scope differences",IF(OR(NOT(ISNUMBER(G197)),G197&lt;=0),"Enter valid scope review date","Comparable scope recorded")))))))))</x:f>
      </x:c>
      <x:c r="J197" s="1"/>
      <x:c r="K197" s="1"/>
      <x:c r="L197" s="1"/>
      <x:c r="M197" s="1"/>
    </x:row>
    <x:row r="198" ht="28" customHeight="1">
      <x:c r="A198" s="23"/>
      <x:c r="B198" s="22"/>
      <x:c r="C198" s="23"/>
      <x:c r="D198" s="24"/>
      <x:c r="E198" s="22"/>
      <x:c r="F198" s="23"/>
      <x:c r="G198" s="26"/>
      <x:c r="H198" s="29" t="str">
        <x:f>IF(A198="","",IF(I198="Comparable scope recorded",SUM(INDEX('Quote Comparison'!$H$8:$H$107,MATCH(A198,'Quote Comparison'!$A$8:$A$107,0)),INDEX('Quote Comparison'!$I$8:$I$107,MATCH(A198,'Quote Comparison'!$A$8:$A$107,0)),INDEX('Quote Comparison'!$J$8:$J$107,MATCH(A198,'Quote Comparison'!$A$8:$A$107,0))),""))</x:f>
      </x:c>
      <x:c r="I198" s="25" t="str">
        <x:f>IF(LEN(A198&amp;"")=0,IF(COUNTA(A198,B198,C198,D198,E198,F198,G198)=0,"","Enter Offer ID"),IF(COUNTIFS('Quote Comparison'!$A$118:$A$217,A198)&lt;&gt;1,"Duplicate scope decision",IF(COUNTIFS('Quote Comparison'!$A$8:$A$107,A198)&lt;&gt;1,"Missing or duplicate offer",IF(INDEX('Quote Comparison'!$M$8:$M$107,MATCH(A198,'Quote Comparison'!$A$8:$A$107,0))&lt;&gt;"Linked","Offer incomplete or stale",IF(OR(LEN(B198&amp;"")=0,LEN(C198&amp;"")=0,LEN(D198&amp;"")=0,LEN(E198&amp;"")=0,LEN(F198&amp;"")=0,LEN(G198&amp;"")=0),"Complete scope review",IF(OR(NOT(ISNUMBER(D198)),D198&lt;=0,MOD(D198,1)&lt;&gt;0),"Quantity must be a positive integer",IF(OR(E198&lt;&gt;"each",D198&lt;&gt;INDEX('Opening Schedule'!$E$8:$E$107,MATCH(INDEX('Quote Comparison'!$B$8:$B$107,MATCH(A198,'Quote Comparison'!$A$8:$A$107,0)),'Opening Schedule'!$A$8:$A$107,0))),"Quantity or unit differs from order",IF(B198&lt;&gt;"Confirmed","Resolve scope differences",IF(OR(NOT(ISNUMBER(G198)),G198&lt;=0),"Enter valid scope review date","Comparable scope recorded")))))))))</x:f>
      </x:c>
      <x:c r="J198" s="1"/>
      <x:c r="K198" s="1"/>
      <x:c r="L198" s="1"/>
      <x:c r="M198" s="1"/>
    </x:row>
    <x:row r="199" ht="28" customHeight="1">
      <x:c r="A199" s="23"/>
      <x:c r="B199" s="22"/>
      <x:c r="C199" s="23"/>
      <x:c r="D199" s="24"/>
      <x:c r="E199" s="22"/>
      <x:c r="F199" s="23"/>
      <x:c r="G199" s="26"/>
      <x:c r="H199" s="29" t="str">
        <x:f>IF(A199="","",IF(I199="Comparable scope recorded",SUM(INDEX('Quote Comparison'!$H$8:$H$107,MATCH(A199,'Quote Comparison'!$A$8:$A$107,0)),INDEX('Quote Comparison'!$I$8:$I$107,MATCH(A199,'Quote Comparison'!$A$8:$A$107,0)),INDEX('Quote Comparison'!$J$8:$J$107,MATCH(A199,'Quote Comparison'!$A$8:$A$107,0))),""))</x:f>
      </x:c>
      <x:c r="I199" s="25" t="str">
        <x:f>IF(LEN(A199&amp;"")=0,IF(COUNTA(A199,B199,C199,D199,E199,F199,G199)=0,"","Enter Offer ID"),IF(COUNTIFS('Quote Comparison'!$A$118:$A$217,A199)&lt;&gt;1,"Duplicate scope decision",IF(COUNTIFS('Quote Comparison'!$A$8:$A$107,A199)&lt;&gt;1,"Missing or duplicate offer",IF(INDEX('Quote Comparison'!$M$8:$M$107,MATCH(A199,'Quote Comparison'!$A$8:$A$107,0))&lt;&gt;"Linked","Offer incomplete or stale",IF(OR(LEN(B199&amp;"")=0,LEN(C199&amp;"")=0,LEN(D199&amp;"")=0,LEN(E199&amp;"")=0,LEN(F199&amp;"")=0,LEN(G199&amp;"")=0),"Complete scope review",IF(OR(NOT(ISNUMBER(D199)),D199&lt;=0,MOD(D199,1)&lt;&gt;0),"Quantity must be a positive integer",IF(OR(E199&lt;&gt;"each",D199&lt;&gt;INDEX('Opening Schedule'!$E$8:$E$107,MATCH(INDEX('Quote Comparison'!$B$8:$B$107,MATCH(A199,'Quote Comparison'!$A$8:$A$107,0)),'Opening Schedule'!$A$8:$A$107,0))),"Quantity or unit differs from order",IF(B199&lt;&gt;"Confirmed","Resolve scope differences",IF(OR(NOT(ISNUMBER(G199)),G199&lt;=0),"Enter valid scope review date","Comparable scope recorded")))))))))</x:f>
      </x:c>
      <x:c r="J199" s="1"/>
      <x:c r="K199" s="1"/>
      <x:c r="L199" s="1"/>
      <x:c r="M199" s="1"/>
    </x:row>
    <x:row r="200" ht="28" customHeight="1">
      <x:c r="A200" s="23"/>
      <x:c r="B200" s="22"/>
      <x:c r="C200" s="23"/>
      <x:c r="D200" s="24"/>
      <x:c r="E200" s="22"/>
      <x:c r="F200" s="23"/>
      <x:c r="G200" s="26"/>
      <x:c r="H200" s="29" t="str">
        <x:f>IF(A200="","",IF(I200="Comparable scope recorded",SUM(INDEX('Quote Comparison'!$H$8:$H$107,MATCH(A200,'Quote Comparison'!$A$8:$A$107,0)),INDEX('Quote Comparison'!$I$8:$I$107,MATCH(A200,'Quote Comparison'!$A$8:$A$107,0)),INDEX('Quote Comparison'!$J$8:$J$107,MATCH(A200,'Quote Comparison'!$A$8:$A$107,0))),""))</x:f>
      </x:c>
      <x:c r="I200" s="25" t="str">
        <x:f>IF(LEN(A200&amp;"")=0,IF(COUNTA(A200,B200,C200,D200,E200,F200,G200)=0,"","Enter Offer ID"),IF(COUNTIFS('Quote Comparison'!$A$118:$A$217,A200)&lt;&gt;1,"Duplicate scope decision",IF(COUNTIFS('Quote Comparison'!$A$8:$A$107,A200)&lt;&gt;1,"Missing or duplicate offer",IF(INDEX('Quote Comparison'!$M$8:$M$107,MATCH(A200,'Quote Comparison'!$A$8:$A$107,0))&lt;&gt;"Linked","Offer incomplete or stale",IF(OR(LEN(B200&amp;"")=0,LEN(C200&amp;"")=0,LEN(D200&amp;"")=0,LEN(E200&amp;"")=0,LEN(F200&amp;"")=0,LEN(G200&amp;"")=0),"Complete scope review",IF(OR(NOT(ISNUMBER(D200)),D200&lt;=0,MOD(D200,1)&lt;&gt;0),"Quantity must be a positive integer",IF(OR(E200&lt;&gt;"each",D200&lt;&gt;INDEX('Opening Schedule'!$E$8:$E$107,MATCH(INDEX('Quote Comparison'!$B$8:$B$107,MATCH(A200,'Quote Comparison'!$A$8:$A$107,0)),'Opening Schedule'!$A$8:$A$107,0))),"Quantity or unit differs from order",IF(B200&lt;&gt;"Confirmed","Resolve scope differences",IF(OR(NOT(ISNUMBER(G200)),G200&lt;=0),"Enter valid scope review date","Comparable scope recorded")))))))))</x:f>
      </x:c>
      <x:c r="J200" s="1"/>
      <x:c r="K200" s="1"/>
      <x:c r="L200" s="1"/>
      <x:c r="M200" s="1"/>
    </x:row>
    <x:row r="201" ht="28" customHeight="1">
      <x:c r="A201" s="23"/>
      <x:c r="B201" s="22"/>
      <x:c r="C201" s="23"/>
      <x:c r="D201" s="24"/>
      <x:c r="E201" s="22"/>
      <x:c r="F201" s="23"/>
      <x:c r="G201" s="26"/>
      <x:c r="H201" s="29" t="str">
        <x:f>IF(A201="","",IF(I201="Comparable scope recorded",SUM(INDEX('Quote Comparison'!$H$8:$H$107,MATCH(A201,'Quote Comparison'!$A$8:$A$107,0)),INDEX('Quote Comparison'!$I$8:$I$107,MATCH(A201,'Quote Comparison'!$A$8:$A$107,0)),INDEX('Quote Comparison'!$J$8:$J$107,MATCH(A201,'Quote Comparison'!$A$8:$A$107,0))),""))</x:f>
      </x:c>
      <x:c r="I201" s="25" t="str">
        <x:f>IF(LEN(A201&amp;"")=0,IF(COUNTA(A201,B201,C201,D201,E201,F201,G201)=0,"","Enter Offer ID"),IF(COUNTIFS('Quote Comparison'!$A$118:$A$217,A201)&lt;&gt;1,"Duplicate scope decision",IF(COUNTIFS('Quote Comparison'!$A$8:$A$107,A201)&lt;&gt;1,"Missing or duplicate offer",IF(INDEX('Quote Comparison'!$M$8:$M$107,MATCH(A201,'Quote Comparison'!$A$8:$A$107,0))&lt;&gt;"Linked","Offer incomplete or stale",IF(OR(LEN(B201&amp;"")=0,LEN(C201&amp;"")=0,LEN(D201&amp;"")=0,LEN(E201&amp;"")=0,LEN(F201&amp;"")=0,LEN(G201&amp;"")=0),"Complete scope review",IF(OR(NOT(ISNUMBER(D201)),D201&lt;=0,MOD(D201,1)&lt;&gt;0),"Quantity must be a positive integer",IF(OR(E201&lt;&gt;"each",D201&lt;&gt;INDEX('Opening Schedule'!$E$8:$E$107,MATCH(INDEX('Quote Comparison'!$B$8:$B$107,MATCH(A201,'Quote Comparison'!$A$8:$A$107,0)),'Opening Schedule'!$A$8:$A$107,0))),"Quantity or unit differs from order",IF(B201&lt;&gt;"Confirmed","Resolve scope differences",IF(OR(NOT(ISNUMBER(G201)),G201&lt;=0),"Enter valid scope review date","Comparable scope recorded")))))))))</x:f>
      </x:c>
      <x:c r="J201" s="1"/>
      <x:c r="K201" s="1"/>
      <x:c r="L201" s="1"/>
      <x:c r="M201" s="1"/>
    </x:row>
    <x:row r="202" ht="28" customHeight="1">
      <x:c r="A202" s="23"/>
      <x:c r="B202" s="22"/>
      <x:c r="C202" s="23"/>
      <x:c r="D202" s="24"/>
      <x:c r="E202" s="22"/>
      <x:c r="F202" s="23"/>
      <x:c r="G202" s="26"/>
      <x:c r="H202" s="29" t="str">
        <x:f>IF(A202="","",IF(I202="Comparable scope recorded",SUM(INDEX('Quote Comparison'!$H$8:$H$107,MATCH(A202,'Quote Comparison'!$A$8:$A$107,0)),INDEX('Quote Comparison'!$I$8:$I$107,MATCH(A202,'Quote Comparison'!$A$8:$A$107,0)),INDEX('Quote Comparison'!$J$8:$J$107,MATCH(A202,'Quote Comparison'!$A$8:$A$107,0))),""))</x:f>
      </x:c>
      <x:c r="I202" s="25" t="str">
        <x:f>IF(LEN(A202&amp;"")=0,IF(COUNTA(A202,B202,C202,D202,E202,F202,G202)=0,"","Enter Offer ID"),IF(COUNTIFS('Quote Comparison'!$A$118:$A$217,A202)&lt;&gt;1,"Duplicate scope decision",IF(COUNTIFS('Quote Comparison'!$A$8:$A$107,A202)&lt;&gt;1,"Missing or duplicate offer",IF(INDEX('Quote Comparison'!$M$8:$M$107,MATCH(A202,'Quote Comparison'!$A$8:$A$107,0))&lt;&gt;"Linked","Offer incomplete or stale",IF(OR(LEN(B202&amp;"")=0,LEN(C202&amp;"")=0,LEN(D202&amp;"")=0,LEN(E202&amp;"")=0,LEN(F202&amp;"")=0,LEN(G202&amp;"")=0),"Complete scope review",IF(OR(NOT(ISNUMBER(D202)),D202&lt;=0,MOD(D202,1)&lt;&gt;0),"Quantity must be a positive integer",IF(OR(E202&lt;&gt;"each",D202&lt;&gt;INDEX('Opening Schedule'!$E$8:$E$107,MATCH(INDEX('Quote Comparison'!$B$8:$B$107,MATCH(A202,'Quote Comparison'!$A$8:$A$107,0)),'Opening Schedule'!$A$8:$A$107,0))),"Quantity or unit differs from order",IF(B202&lt;&gt;"Confirmed","Resolve scope differences",IF(OR(NOT(ISNUMBER(G202)),G202&lt;=0),"Enter valid scope review date","Comparable scope recorded")))))))))</x:f>
      </x:c>
      <x:c r="J202" s="1"/>
      <x:c r="K202" s="1"/>
      <x:c r="L202" s="1"/>
      <x:c r="M202" s="1"/>
    </x:row>
    <x:row r="203" ht="28" customHeight="1">
      <x:c r="A203" s="23"/>
      <x:c r="B203" s="22"/>
      <x:c r="C203" s="23"/>
      <x:c r="D203" s="24"/>
      <x:c r="E203" s="22"/>
      <x:c r="F203" s="23"/>
      <x:c r="G203" s="26"/>
      <x:c r="H203" s="29" t="str">
        <x:f>IF(A203="","",IF(I203="Comparable scope recorded",SUM(INDEX('Quote Comparison'!$H$8:$H$107,MATCH(A203,'Quote Comparison'!$A$8:$A$107,0)),INDEX('Quote Comparison'!$I$8:$I$107,MATCH(A203,'Quote Comparison'!$A$8:$A$107,0)),INDEX('Quote Comparison'!$J$8:$J$107,MATCH(A203,'Quote Comparison'!$A$8:$A$107,0))),""))</x:f>
      </x:c>
      <x:c r="I203" s="25" t="str">
        <x:f>IF(LEN(A203&amp;"")=0,IF(COUNTA(A203,B203,C203,D203,E203,F203,G203)=0,"","Enter Offer ID"),IF(COUNTIFS('Quote Comparison'!$A$118:$A$217,A203)&lt;&gt;1,"Duplicate scope decision",IF(COUNTIFS('Quote Comparison'!$A$8:$A$107,A203)&lt;&gt;1,"Missing or duplicate offer",IF(INDEX('Quote Comparison'!$M$8:$M$107,MATCH(A203,'Quote Comparison'!$A$8:$A$107,0))&lt;&gt;"Linked","Offer incomplete or stale",IF(OR(LEN(B203&amp;"")=0,LEN(C203&amp;"")=0,LEN(D203&amp;"")=0,LEN(E203&amp;"")=0,LEN(F203&amp;"")=0,LEN(G203&amp;"")=0),"Complete scope review",IF(OR(NOT(ISNUMBER(D203)),D203&lt;=0,MOD(D203,1)&lt;&gt;0),"Quantity must be a positive integer",IF(OR(E203&lt;&gt;"each",D203&lt;&gt;INDEX('Opening Schedule'!$E$8:$E$107,MATCH(INDEX('Quote Comparison'!$B$8:$B$107,MATCH(A203,'Quote Comparison'!$A$8:$A$107,0)),'Opening Schedule'!$A$8:$A$107,0))),"Quantity or unit differs from order",IF(B203&lt;&gt;"Confirmed","Resolve scope differences",IF(OR(NOT(ISNUMBER(G203)),G203&lt;=0),"Enter valid scope review date","Comparable scope recorded")))))))))</x:f>
      </x:c>
      <x:c r="J203" s="1"/>
      <x:c r="K203" s="1"/>
      <x:c r="L203" s="1"/>
      <x:c r="M203" s="1"/>
    </x:row>
    <x:row r="204" ht="28" customHeight="1">
      <x:c r="A204" s="23"/>
      <x:c r="B204" s="22"/>
      <x:c r="C204" s="23"/>
      <x:c r="D204" s="24"/>
      <x:c r="E204" s="22"/>
      <x:c r="F204" s="23"/>
      <x:c r="G204" s="26"/>
      <x:c r="H204" s="29" t="str">
        <x:f>IF(A204="","",IF(I204="Comparable scope recorded",SUM(INDEX('Quote Comparison'!$H$8:$H$107,MATCH(A204,'Quote Comparison'!$A$8:$A$107,0)),INDEX('Quote Comparison'!$I$8:$I$107,MATCH(A204,'Quote Comparison'!$A$8:$A$107,0)),INDEX('Quote Comparison'!$J$8:$J$107,MATCH(A204,'Quote Comparison'!$A$8:$A$107,0))),""))</x:f>
      </x:c>
      <x:c r="I204" s="25" t="str">
        <x:f>IF(LEN(A204&amp;"")=0,IF(COUNTA(A204,B204,C204,D204,E204,F204,G204)=0,"","Enter Offer ID"),IF(COUNTIFS('Quote Comparison'!$A$118:$A$217,A204)&lt;&gt;1,"Duplicate scope decision",IF(COUNTIFS('Quote Comparison'!$A$8:$A$107,A204)&lt;&gt;1,"Missing or duplicate offer",IF(INDEX('Quote Comparison'!$M$8:$M$107,MATCH(A204,'Quote Comparison'!$A$8:$A$107,0))&lt;&gt;"Linked","Offer incomplete or stale",IF(OR(LEN(B204&amp;"")=0,LEN(C204&amp;"")=0,LEN(D204&amp;"")=0,LEN(E204&amp;"")=0,LEN(F204&amp;"")=0,LEN(G204&amp;"")=0),"Complete scope review",IF(OR(NOT(ISNUMBER(D204)),D204&lt;=0,MOD(D204,1)&lt;&gt;0),"Quantity must be a positive integer",IF(OR(E204&lt;&gt;"each",D204&lt;&gt;INDEX('Opening Schedule'!$E$8:$E$107,MATCH(INDEX('Quote Comparison'!$B$8:$B$107,MATCH(A204,'Quote Comparison'!$A$8:$A$107,0)),'Opening Schedule'!$A$8:$A$107,0))),"Quantity or unit differs from order",IF(B204&lt;&gt;"Confirmed","Resolve scope differences",IF(OR(NOT(ISNUMBER(G204)),G204&lt;=0),"Enter valid scope review date","Comparable scope recorded")))))))))</x:f>
      </x:c>
      <x:c r="J204" s="1"/>
      <x:c r="K204" s="1"/>
      <x:c r="L204" s="1"/>
      <x:c r="M204" s="1"/>
    </x:row>
    <x:row r="205" ht="28" customHeight="1">
      <x:c r="A205" s="23"/>
      <x:c r="B205" s="22"/>
      <x:c r="C205" s="23"/>
      <x:c r="D205" s="24"/>
      <x:c r="E205" s="22"/>
      <x:c r="F205" s="23"/>
      <x:c r="G205" s="26"/>
      <x:c r="H205" s="29" t="str">
        <x:f>IF(A205="","",IF(I205="Comparable scope recorded",SUM(INDEX('Quote Comparison'!$H$8:$H$107,MATCH(A205,'Quote Comparison'!$A$8:$A$107,0)),INDEX('Quote Comparison'!$I$8:$I$107,MATCH(A205,'Quote Comparison'!$A$8:$A$107,0)),INDEX('Quote Comparison'!$J$8:$J$107,MATCH(A205,'Quote Comparison'!$A$8:$A$107,0))),""))</x:f>
      </x:c>
      <x:c r="I205" s="25" t="str">
        <x:f>IF(LEN(A205&amp;"")=0,IF(COUNTA(A205,B205,C205,D205,E205,F205,G205)=0,"","Enter Offer ID"),IF(COUNTIFS('Quote Comparison'!$A$118:$A$217,A205)&lt;&gt;1,"Duplicate scope decision",IF(COUNTIFS('Quote Comparison'!$A$8:$A$107,A205)&lt;&gt;1,"Missing or duplicate offer",IF(INDEX('Quote Comparison'!$M$8:$M$107,MATCH(A205,'Quote Comparison'!$A$8:$A$107,0))&lt;&gt;"Linked","Offer incomplete or stale",IF(OR(LEN(B205&amp;"")=0,LEN(C205&amp;"")=0,LEN(D205&amp;"")=0,LEN(E205&amp;"")=0,LEN(F205&amp;"")=0,LEN(G205&amp;"")=0),"Complete scope review",IF(OR(NOT(ISNUMBER(D205)),D205&lt;=0,MOD(D205,1)&lt;&gt;0),"Quantity must be a positive integer",IF(OR(E205&lt;&gt;"each",D205&lt;&gt;INDEX('Opening Schedule'!$E$8:$E$107,MATCH(INDEX('Quote Comparison'!$B$8:$B$107,MATCH(A205,'Quote Comparison'!$A$8:$A$107,0)),'Opening Schedule'!$A$8:$A$107,0))),"Quantity or unit differs from order",IF(B205&lt;&gt;"Confirmed","Resolve scope differences",IF(OR(NOT(ISNUMBER(G205)),G205&lt;=0),"Enter valid scope review date","Comparable scope recorded")))))))))</x:f>
      </x:c>
      <x:c r="J205" s="1"/>
      <x:c r="K205" s="1"/>
      <x:c r="L205" s="1"/>
      <x:c r="M205" s="1"/>
    </x:row>
    <x:row r="206" ht="28" customHeight="1">
      <x:c r="A206" s="23"/>
      <x:c r="B206" s="22"/>
      <x:c r="C206" s="23"/>
      <x:c r="D206" s="24"/>
      <x:c r="E206" s="22"/>
      <x:c r="F206" s="23"/>
      <x:c r="G206" s="26"/>
      <x:c r="H206" s="29" t="str">
        <x:f>IF(A206="","",IF(I206="Comparable scope recorded",SUM(INDEX('Quote Comparison'!$H$8:$H$107,MATCH(A206,'Quote Comparison'!$A$8:$A$107,0)),INDEX('Quote Comparison'!$I$8:$I$107,MATCH(A206,'Quote Comparison'!$A$8:$A$107,0)),INDEX('Quote Comparison'!$J$8:$J$107,MATCH(A206,'Quote Comparison'!$A$8:$A$107,0))),""))</x:f>
      </x:c>
      <x:c r="I206" s="25" t="str">
        <x:f>IF(LEN(A206&amp;"")=0,IF(COUNTA(A206,B206,C206,D206,E206,F206,G206)=0,"","Enter Offer ID"),IF(COUNTIFS('Quote Comparison'!$A$118:$A$217,A206)&lt;&gt;1,"Duplicate scope decision",IF(COUNTIFS('Quote Comparison'!$A$8:$A$107,A206)&lt;&gt;1,"Missing or duplicate offer",IF(INDEX('Quote Comparison'!$M$8:$M$107,MATCH(A206,'Quote Comparison'!$A$8:$A$107,0))&lt;&gt;"Linked","Offer incomplete or stale",IF(OR(LEN(B206&amp;"")=0,LEN(C206&amp;"")=0,LEN(D206&amp;"")=0,LEN(E206&amp;"")=0,LEN(F206&amp;"")=0,LEN(G206&amp;"")=0),"Complete scope review",IF(OR(NOT(ISNUMBER(D206)),D206&lt;=0,MOD(D206,1)&lt;&gt;0),"Quantity must be a positive integer",IF(OR(E206&lt;&gt;"each",D206&lt;&gt;INDEX('Opening Schedule'!$E$8:$E$107,MATCH(INDEX('Quote Comparison'!$B$8:$B$107,MATCH(A206,'Quote Comparison'!$A$8:$A$107,0)),'Opening Schedule'!$A$8:$A$107,0))),"Quantity or unit differs from order",IF(B206&lt;&gt;"Confirmed","Resolve scope differences",IF(OR(NOT(ISNUMBER(G206)),G206&lt;=0),"Enter valid scope review date","Comparable scope recorded")))))))))</x:f>
      </x:c>
      <x:c r="J206" s="1"/>
      <x:c r="K206" s="1"/>
      <x:c r="L206" s="1"/>
      <x:c r="M206" s="1"/>
    </x:row>
    <x:row r="207" ht="28" customHeight="1">
      <x:c r="A207" s="23"/>
      <x:c r="B207" s="22"/>
      <x:c r="C207" s="23"/>
      <x:c r="D207" s="24"/>
      <x:c r="E207" s="22"/>
      <x:c r="F207" s="23"/>
      <x:c r="G207" s="26"/>
      <x:c r="H207" s="29" t="str">
        <x:f>IF(A207="","",IF(I207="Comparable scope recorded",SUM(INDEX('Quote Comparison'!$H$8:$H$107,MATCH(A207,'Quote Comparison'!$A$8:$A$107,0)),INDEX('Quote Comparison'!$I$8:$I$107,MATCH(A207,'Quote Comparison'!$A$8:$A$107,0)),INDEX('Quote Comparison'!$J$8:$J$107,MATCH(A207,'Quote Comparison'!$A$8:$A$107,0))),""))</x:f>
      </x:c>
      <x:c r="I207" s="25" t="str">
        <x:f>IF(LEN(A207&amp;"")=0,IF(COUNTA(A207,B207,C207,D207,E207,F207,G207)=0,"","Enter Offer ID"),IF(COUNTIFS('Quote Comparison'!$A$118:$A$217,A207)&lt;&gt;1,"Duplicate scope decision",IF(COUNTIFS('Quote Comparison'!$A$8:$A$107,A207)&lt;&gt;1,"Missing or duplicate offer",IF(INDEX('Quote Comparison'!$M$8:$M$107,MATCH(A207,'Quote Comparison'!$A$8:$A$107,0))&lt;&gt;"Linked","Offer incomplete or stale",IF(OR(LEN(B207&amp;"")=0,LEN(C207&amp;"")=0,LEN(D207&amp;"")=0,LEN(E207&amp;"")=0,LEN(F207&amp;"")=0,LEN(G207&amp;"")=0),"Complete scope review",IF(OR(NOT(ISNUMBER(D207)),D207&lt;=0,MOD(D207,1)&lt;&gt;0),"Quantity must be a positive integer",IF(OR(E207&lt;&gt;"each",D207&lt;&gt;INDEX('Opening Schedule'!$E$8:$E$107,MATCH(INDEX('Quote Comparison'!$B$8:$B$107,MATCH(A207,'Quote Comparison'!$A$8:$A$107,0)),'Opening Schedule'!$A$8:$A$107,0))),"Quantity or unit differs from order",IF(B207&lt;&gt;"Confirmed","Resolve scope differences",IF(OR(NOT(ISNUMBER(G207)),G207&lt;=0),"Enter valid scope review date","Comparable scope recorded")))))))))</x:f>
      </x:c>
      <x:c r="J207" s="1"/>
      <x:c r="K207" s="1"/>
      <x:c r="L207" s="1"/>
      <x:c r="M207" s="1"/>
    </x:row>
    <x:row r="208" ht="28" customHeight="1">
      <x:c r="A208" s="23"/>
      <x:c r="B208" s="22"/>
      <x:c r="C208" s="23"/>
      <x:c r="D208" s="24"/>
      <x:c r="E208" s="22"/>
      <x:c r="F208" s="23"/>
      <x:c r="G208" s="26"/>
      <x:c r="H208" s="29" t="str">
        <x:f>IF(A208="","",IF(I208="Comparable scope recorded",SUM(INDEX('Quote Comparison'!$H$8:$H$107,MATCH(A208,'Quote Comparison'!$A$8:$A$107,0)),INDEX('Quote Comparison'!$I$8:$I$107,MATCH(A208,'Quote Comparison'!$A$8:$A$107,0)),INDEX('Quote Comparison'!$J$8:$J$107,MATCH(A208,'Quote Comparison'!$A$8:$A$107,0))),""))</x:f>
      </x:c>
      <x:c r="I208" s="25" t="str">
        <x:f>IF(LEN(A208&amp;"")=0,IF(COUNTA(A208,B208,C208,D208,E208,F208,G208)=0,"","Enter Offer ID"),IF(COUNTIFS('Quote Comparison'!$A$118:$A$217,A208)&lt;&gt;1,"Duplicate scope decision",IF(COUNTIFS('Quote Comparison'!$A$8:$A$107,A208)&lt;&gt;1,"Missing or duplicate offer",IF(INDEX('Quote Comparison'!$M$8:$M$107,MATCH(A208,'Quote Comparison'!$A$8:$A$107,0))&lt;&gt;"Linked","Offer incomplete or stale",IF(OR(LEN(B208&amp;"")=0,LEN(C208&amp;"")=0,LEN(D208&amp;"")=0,LEN(E208&amp;"")=0,LEN(F208&amp;"")=0,LEN(G208&amp;"")=0),"Complete scope review",IF(OR(NOT(ISNUMBER(D208)),D208&lt;=0,MOD(D208,1)&lt;&gt;0),"Quantity must be a positive integer",IF(OR(E208&lt;&gt;"each",D208&lt;&gt;INDEX('Opening Schedule'!$E$8:$E$107,MATCH(INDEX('Quote Comparison'!$B$8:$B$107,MATCH(A208,'Quote Comparison'!$A$8:$A$107,0)),'Opening Schedule'!$A$8:$A$107,0))),"Quantity or unit differs from order",IF(B208&lt;&gt;"Confirmed","Resolve scope differences",IF(OR(NOT(ISNUMBER(G208)),G208&lt;=0),"Enter valid scope review date","Comparable scope recorded")))))))))</x:f>
      </x:c>
      <x:c r="J208" s="1"/>
      <x:c r="K208" s="1"/>
      <x:c r="L208" s="1"/>
      <x:c r="M208" s="1"/>
    </x:row>
    <x:row r="209" ht="28" customHeight="1">
      <x:c r="A209" s="23"/>
      <x:c r="B209" s="22"/>
      <x:c r="C209" s="23"/>
      <x:c r="D209" s="24"/>
      <x:c r="E209" s="22"/>
      <x:c r="F209" s="23"/>
      <x:c r="G209" s="26"/>
      <x:c r="H209" s="29" t="str">
        <x:f>IF(A209="","",IF(I209="Comparable scope recorded",SUM(INDEX('Quote Comparison'!$H$8:$H$107,MATCH(A209,'Quote Comparison'!$A$8:$A$107,0)),INDEX('Quote Comparison'!$I$8:$I$107,MATCH(A209,'Quote Comparison'!$A$8:$A$107,0)),INDEX('Quote Comparison'!$J$8:$J$107,MATCH(A209,'Quote Comparison'!$A$8:$A$107,0))),""))</x:f>
      </x:c>
      <x:c r="I209" s="25" t="str">
        <x:f>IF(LEN(A209&amp;"")=0,IF(COUNTA(A209,B209,C209,D209,E209,F209,G209)=0,"","Enter Offer ID"),IF(COUNTIFS('Quote Comparison'!$A$118:$A$217,A209)&lt;&gt;1,"Duplicate scope decision",IF(COUNTIFS('Quote Comparison'!$A$8:$A$107,A209)&lt;&gt;1,"Missing or duplicate offer",IF(INDEX('Quote Comparison'!$M$8:$M$107,MATCH(A209,'Quote Comparison'!$A$8:$A$107,0))&lt;&gt;"Linked","Offer incomplete or stale",IF(OR(LEN(B209&amp;"")=0,LEN(C209&amp;"")=0,LEN(D209&amp;"")=0,LEN(E209&amp;"")=0,LEN(F209&amp;"")=0,LEN(G209&amp;"")=0),"Complete scope review",IF(OR(NOT(ISNUMBER(D209)),D209&lt;=0,MOD(D209,1)&lt;&gt;0),"Quantity must be a positive integer",IF(OR(E209&lt;&gt;"each",D209&lt;&gt;INDEX('Opening Schedule'!$E$8:$E$107,MATCH(INDEX('Quote Comparison'!$B$8:$B$107,MATCH(A209,'Quote Comparison'!$A$8:$A$107,0)),'Opening Schedule'!$A$8:$A$107,0))),"Quantity or unit differs from order",IF(B209&lt;&gt;"Confirmed","Resolve scope differences",IF(OR(NOT(ISNUMBER(G209)),G209&lt;=0),"Enter valid scope review date","Comparable scope recorded")))))))))</x:f>
      </x:c>
      <x:c r="J209" s="1"/>
      <x:c r="K209" s="1"/>
      <x:c r="L209" s="1"/>
      <x:c r="M209" s="1"/>
    </x:row>
    <x:row r="210" ht="28" customHeight="1">
      <x:c r="A210" s="23"/>
      <x:c r="B210" s="22"/>
      <x:c r="C210" s="23"/>
      <x:c r="D210" s="24"/>
      <x:c r="E210" s="22"/>
      <x:c r="F210" s="23"/>
      <x:c r="G210" s="26"/>
      <x:c r="H210" s="29" t="str">
        <x:f>IF(A210="","",IF(I210="Comparable scope recorded",SUM(INDEX('Quote Comparison'!$H$8:$H$107,MATCH(A210,'Quote Comparison'!$A$8:$A$107,0)),INDEX('Quote Comparison'!$I$8:$I$107,MATCH(A210,'Quote Comparison'!$A$8:$A$107,0)),INDEX('Quote Comparison'!$J$8:$J$107,MATCH(A210,'Quote Comparison'!$A$8:$A$107,0))),""))</x:f>
      </x:c>
      <x:c r="I210" s="25" t="str">
        <x:f>IF(LEN(A210&amp;"")=0,IF(COUNTA(A210,B210,C210,D210,E210,F210,G210)=0,"","Enter Offer ID"),IF(COUNTIFS('Quote Comparison'!$A$118:$A$217,A210)&lt;&gt;1,"Duplicate scope decision",IF(COUNTIFS('Quote Comparison'!$A$8:$A$107,A210)&lt;&gt;1,"Missing or duplicate offer",IF(INDEX('Quote Comparison'!$M$8:$M$107,MATCH(A210,'Quote Comparison'!$A$8:$A$107,0))&lt;&gt;"Linked","Offer incomplete or stale",IF(OR(LEN(B210&amp;"")=0,LEN(C210&amp;"")=0,LEN(D210&amp;"")=0,LEN(E210&amp;"")=0,LEN(F210&amp;"")=0,LEN(G210&amp;"")=0),"Complete scope review",IF(OR(NOT(ISNUMBER(D210)),D210&lt;=0,MOD(D210,1)&lt;&gt;0),"Quantity must be a positive integer",IF(OR(E210&lt;&gt;"each",D210&lt;&gt;INDEX('Opening Schedule'!$E$8:$E$107,MATCH(INDEX('Quote Comparison'!$B$8:$B$107,MATCH(A210,'Quote Comparison'!$A$8:$A$107,0)),'Opening Schedule'!$A$8:$A$107,0))),"Quantity or unit differs from order",IF(B210&lt;&gt;"Confirmed","Resolve scope differences",IF(OR(NOT(ISNUMBER(G210)),G210&lt;=0),"Enter valid scope review date","Comparable scope recorded")))))))))</x:f>
      </x:c>
      <x:c r="J210" s="1"/>
      <x:c r="K210" s="1"/>
      <x:c r="L210" s="1"/>
      <x:c r="M210" s="1"/>
    </x:row>
    <x:row r="211" ht="28" customHeight="1">
      <x:c r="A211" s="23"/>
      <x:c r="B211" s="22"/>
      <x:c r="C211" s="23"/>
      <x:c r="D211" s="24"/>
      <x:c r="E211" s="22"/>
      <x:c r="F211" s="23"/>
      <x:c r="G211" s="26"/>
      <x:c r="H211" s="29" t="str">
        <x:f>IF(A211="","",IF(I211="Comparable scope recorded",SUM(INDEX('Quote Comparison'!$H$8:$H$107,MATCH(A211,'Quote Comparison'!$A$8:$A$107,0)),INDEX('Quote Comparison'!$I$8:$I$107,MATCH(A211,'Quote Comparison'!$A$8:$A$107,0)),INDEX('Quote Comparison'!$J$8:$J$107,MATCH(A211,'Quote Comparison'!$A$8:$A$107,0))),""))</x:f>
      </x:c>
      <x:c r="I211" s="25" t="str">
        <x:f>IF(LEN(A211&amp;"")=0,IF(COUNTA(A211,B211,C211,D211,E211,F211,G211)=0,"","Enter Offer ID"),IF(COUNTIFS('Quote Comparison'!$A$118:$A$217,A211)&lt;&gt;1,"Duplicate scope decision",IF(COUNTIFS('Quote Comparison'!$A$8:$A$107,A211)&lt;&gt;1,"Missing or duplicate offer",IF(INDEX('Quote Comparison'!$M$8:$M$107,MATCH(A211,'Quote Comparison'!$A$8:$A$107,0))&lt;&gt;"Linked","Offer incomplete or stale",IF(OR(LEN(B211&amp;"")=0,LEN(C211&amp;"")=0,LEN(D211&amp;"")=0,LEN(E211&amp;"")=0,LEN(F211&amp;"")=0,LEN(G211&amp;"")=0),"Complete scope review",IF(OR(NOT(ISNUMBER(D211)),D211&lt;=0,MOD(D211,1)&lt;&gt;0),"Quantity must be a positive integer",IF(OR(E211&lt;&gt;"each",D211&lt;&gt;INDEX('Opening Schedule'!$E$8:$E$107,MATCH(INDEX('Quote Comparison'!$B$8:$B$107,MATCH(A211,'Quote Comparison'!$A$8:$A$107,0)),'Opening Schedule'!$A$8:$A$107,0))),"Quantity or unit differs from order",IF(B211&lt;&gt;"Confirmed","Resolve scope differences",IF(OR(NOT(ISNUMBER(G211)),G211&lt;=0),"Enter valid scope review date","Comparable scope recorded")))))))))</x:f>
      </x:c>
      <x:c r="J211" s="1"/>
      <x:c r="K211" s="1"/>
      <x:c r="L211" s="1"/>
      <x:c r="M211" s="1"/>
    </x:row>
    <x:row r="212" ht="28" customHeight="1">
      <x:c r="A212" s="23"/>
      <x:c r="B212" s="22"/>
      <x:c r="C212" s="23"/>
      <x:c r="D212" s="24"/>
      <x:c r="E212" s="22"/>
      <x:c r="F212" s="23"/>
      <x:c r="G212" s="26"/>
      <x:c r="H212" s="29" t="str">
        <x:f>IF(A212="","",IF(I212="Comparable scope recorded",SUM(INDEX('Quote Comparison'!$H$8:$H$107,MATCH(A212,'Quote Comparison'!$A$8:$A$107,0)),INDEX('Quote Comparison'!$I$8:$I$107,MATCH(A212,'Quote Comparison'!$A$8:$A$107,0)),INDEX('Quote Comparison'!$J$8:$J$107,MATCH(A212,'Quote Comparison'!$A$8:$A$107,0))),""))</x:f>
      </x:c>
      <x:c r="I212" s="25" t="str">
        <x:f>IF(LEN(A212&amp;"")=0,IF(COUNTA(A212,B212,C212,D212,E212,F212,G212)=0,"","Enter Offer ID"),IF(COUNTIFS('Quote Comparison'!$A$118:$A$217,A212)&lt;&gt;1,"Duplicate scope decision",IF(COUNTIFS('Quote Comparison'!$A$8:$A$107,A212)&lt;&gt;1,"Missing or duplicate offer",IF(INDEX('Quote Comparison'!$M$8:$M$107,MATCH(A212,'Quote Comparison'!$A$8:$A$107,0))&lt;&gt;"Linked","Offer incomplete or stale",IF(OR(LEN(B212&amp;"")=0,LEN(C212&amp;"")=0,LEN(D212&amp;"")=0,LEN(E212&amp;"")=0,LEN(F212&amp;"")=0,LEN(G212&amp;"")=0),"Complete scope review",IF(OR(NOT(ISNUMBER(D212)),D212&lt;=0,MOD(D212,1)&lt;&gt;0),"Quantity must be a positive integer",IF(OR(E212&lt;&gt;"each",D212&lt;&gt;INDEX('Opening Schedule'!$E$8:$E$107,MATCH(INDEX('Quote Comparison'!$B$8:$B$107,MATCH(A212,'Quote Comparison'!$A$8:$A$107,0)),'Opening Schedule'!$A$8:$A$107,0))),"Quantity or unit differs from order",IF(B212&lt;&gt;"Confirmed","Resolve scope differences",IF(OR(NOT(ISNUMBER(G212)),G212&lt;=0),"Enter valid scope review date","Comparable scope recorded")))))))))</x:f>
      </x:c>
      <x:c r="J212" s="1"/>
      <x:c r="K212" s="1"/>
      <x:c r="L212" s="1"/>
      <x:c r="M212" s="1"/>
    </x:row>
    <x:row r="213" ht="28" customHeight="1">
      <x:c r="A213" s="23"/>
      <x:c r="B213" s="22"/>
      <x:c r="C213" s="23"/>
      <x:c r="D213" s="24"/>
      <x:c r="E213" s="22"/>
      <x:c r="F213" s="23"/>
      <x:c r="G213" s="26"/>
      <x:c r="H213" s="29" t="str">
        <x:f>IF(A213="","",IF(I213="Comparable scope recorded",SUM(INDEX('Quote Comparison'!$H$8:$H$107,MATCH(A213,'Quote Comparison'!$A$8:$A$107,0)),INDEX('Quote Comparison'!$I$8:$I$107,MATCH(A213,'Quote Comparison'!$A$8:$A$107,0)),INDEX('Quote Comparison'!$J$8:$J$107,MATCH(A213,'Quote Comparison'!$A$8:$A$107,0))),""))</x:f>
      </x:c>
      <x:c r="I213" s="25" t="str">
        <x:f>IF(LEN(A213&amp;"")=0,IF(COUNTA(A213,B213,C213,D213,E213,F213,G213)=0,"","Enter Offer ID"),IF(COUNTIFS('Quote Comparison'!$A$118:$A$217,A213)&lt;&gt;1,"Duplicate scope decision",IF(COUNTIFS('Quote Comparison'!$A$8:$A$107,A213)&lt;&gt;1,"Missing or duplicate offer",IF(INDEX('Quote Comparison'!$M$8:$M$107,MATCH(A213,'Quote Comparison'!$A$8:$A$107,0))&lt;&gt;"Linked","Offer incomplete or stale",IF(OR(LEN(B213&amp;"")=0,LEN(C213&amp;"")=0,LEN(D213&amp;"")=0,LEN(E213&amp;"")=0,LEN(F213&amp;"")=0,LEN(G213&amp;"")=0),"Complete scope review",IF(OR(NOT(ISNUMBER(D213)),D213&lt;=0,MOD(D213,1)&lt;&gt;0),"Quantity must be a positive integer",IF(OR(E213&lt;&gt;"each",D213&lt;&gt;INDEX('Opening Schedule'!$E$8:$E$107,MATCH(INDEX('Quote Comparison'!$B$8:$B$107,MATCH(A213,'Quote Comparison'!$A$8:$A$107,0)),'Opening Schedule'!$A$8:$A$107,0))),"Quantity or unit differs from order",IF(B213&lt;&gt;"Confirmed","Resolve scope differences",IF(OR(NOT(ISNUMBER(G213)),G213&lt;=0),"Enter valid scope review date","Comparable scope recorded")))))))))</x:f>
      </x:c>
      <x:c r="J213" s="1"/>
      <x:c r="K213" s="1"/>
      <x:c r="L213" s="1"/>
      <x:c r="M213" s="1"/>
    </x:row>
    <x:row r="214" ht="28" customHeight="1">
      <x:c r="A214" s="23"/>
      <x:c r="B214" s="22"/>
      <x:c r="C214" s="23"/>
      <x:c r="D214" s="24"/>
      <x:c r="E214" s="22"/>
      <x:c r="F214" s="23"/>
      <x:c r="G214" s="26"/>
      <x:c r="H214" s="29" t="str">
        <x:f>IF(A214="","",IF(I214="Comparable scope recorded",SUM(INDEX('Quote Comparison'!$H$8:$H$107,MATCH(A214,'Quote Comparison'!$A$8:$A$107,0)),INDEX('Quote Comparison'!$I$8:$I$107,MATCH(A214,'Quote Comparison'!$A$8:$A$107,0)),INDEX('Quote Comparison'!$J$8:$J$107,MATCH(A214,'Quote Comparison'!$A$8:$A$107,0))),""))</x:f>
      </x:c>
      <x:c r="I214" s="25" t="str">
        <x:f>IF(LEN(A214&amp;"")=0,IF(COUNTA(A214,B214,C214,D214,E214,F214,G214)=0,"","Enter Offer ID"),IF(COUNTIFS('Quote Comparison'!$A$118:$A$217,A214)&lt;&gt;1,"Duplicate scope decision",IF(COUNTIFS('Quote Comparison'!$A$8:$A$107,A214)&lt;&gt;1,"Missing or duplicate offer",IF(INDEX('Quote Comparison'!$M$8:$M$107,MATCH(A214,'Quote Comparison'!$A$8:$A$107,0))&lt;&gt;"Linked","Offer incomplete or stale",IF(OR(LEN(B214&amp;"")=0,LEN(C214&amp;"")=0,LEN(D214&amp;"")=0,LEN(E214&amp;"")=0,LEN(F214&amp;"")=0,LEN(G214&amp;"")=0),"Complete scope review",IF(OR(NOT(ISNUMBER(D214)),D214&lt;=0,MOD(D214,1)&lt;&gt;0),"Quantity must be a positive integer",IF(OR(E214&lt;&gt;"each",D214&lt;&gt;INDEX('Opening Schedule'!$E$8:$E$107,MATCH(INDEX('Quote Comparison'!$B$8:$B$107,MATCH(A214,'Quote Comparison'!$A$8:$A$107,0)),'Opening Schedule'!$A$8:$A$107,0))),"Quantity or unit differs from order",IF(B214&lt;&gt;"Confirmed","Resolve scope differences",IF(OR(NOT(ISNUMBER(G214)),G214&lt;=0),"Enter valid scope review date","Comparable scope recorded")))))))))</x:f>
      </x:c>
      <x:c r="J214" s="1"/>
      <x:c r="K214" s="1"/>
      <x:c r="L214" s="1"/>
      <x:c r="M214" s="1"/>
    </x:row>
    <x:row r="215" ht="28" customHeight="1">
      <x:c r="A215" s="23"/>
      <x:c r="B215" s="22"/>
      <x:c r="C215" s="23"/>
      <x:c r="D215" s="24"/>
      <x:c r="E215" s="22"/>
      <x:c r="F215" s="23"/>
      <x:c r="G215" s="26"/>
      <x:c r="H215" s="29" t="str">
        <x:f>IF(A215="","",IF(I215="Comparable scope recorded",SUM(INDEX('Quote Comparison'!$H$8:$H$107,MATCH(A215,'Quote Comparison'!$A$8:$A$107,0)),INDEX('Quote Comparison'!$I$8:$I$107,MATCH(A215,'Quote Comparison'!$A$8:$A$107,0)),INDEX('Quote Comparison'!$J$8:$J$107,MATCH(A215,'Quote Comparison'!$A$8:$A$107,0))),""))</x:f>
      </x:c>
      <x:c r="I215" s="25" t="str">
        <x:f>IF(LEN(A215&amp;"")=0,IF(COUNTA(A215,B215,C215,D215,E215,F215,G215)=0,"","Enter Offer ID"),IF(COUNTIFS('Quote Comparison'!$A$118:$A$217,A215)&lt;&gt;1,"Duplicate scope decision",IF(COUNTIFS('Quote Comparison'!$A$8:$A$107,A215)&lt;&gt;1,"Missing or duplicate offer",IF(INDEX('Quote Comparison'!$M$8:$M$107,MATCH(A215,'Quote Comparison'!$A$8:$A$107,0))&lt;&gt;"Linked","Offer incomplete or stale",IF(OR(LEN(B215&amp;"")=0,LEN(C215&amp;"")=0,LEN(D215&amp;"")=0,LEN(E215&amp;"")=0,LEN(F215&amp;"")=0,LEN(G215&amp;"")=0),"Complete scope review",IF(OR(NOT(ISNUMBER(D215)),D215&lt;=0,MOD(D215,1)&lt;&gt;0),"Quantity must be a positive integer",IF(OR(E215&lt;&gt;"each",D215&lt;&gt;INDEX('Opening Schedule'!$E$8:$E$107,MATCH(INDEX('Quote Comparison'!$B$8:$B$107,MATCH(A215,'Quote Comparison'!$A$8:$A$107,0)),'Opening Schedule'!$A$8:$A$107,0))),"Quantity or unit differs from order",IF(B215&lt;&gt;"Confirmed","Resolve scope differences",IF(OR(NOT(ISNUMBER(G215)),G215&lt;=0),"Enter valid scope review date","Comparable scope recorded")))))))))</x:f>
      </x:c>
      <x:c r="J215" s="1"/>
      <x:c r="K215" s="1"/>
      <x:c r="L215" s="1"/>
      <x:c r="M215" s="1"/>
    </x:row>
    <x:row r="216" ht="28" customHeight="1">
      <x:c r="A216" s="23"/>
      <x:c r="B216" s="22"/>
      <x:c r="C216" s="23"/>
      <x:c r="D216" s="24"/>
      <x:c r="E216" s="22"/>
      <x:c r="F216" s="23"/>
      <x:c r="G216" s="26"/>
      <x:c r="H216" s="29" t="str">
        <x:f>IF(A216="","",IF(I216="Comparable scope recorded",SUM(INDEX('Quote Comparison'!$H$8:$H$107,MATCH(A216,'Quote Comparison'!$A$8:$A$107,0)),INDEX('Quote Comparison'!$I$8:$I$107,MATCH(A216,'Quote Comparison'!$A$8:$A$107,0)),INDEX('Quote Comparison'!$J$8:$J$107,MATCH(A216,'Quote Comparison'!$A$8:$A$107,0))),""))</x:f>
      </x:c>
      <x:c r="I216" s="25" t="str">
        <x:f>IF(LEN(A216&amp;"")=0,IF(COUNTA(A216,B216,C216,D216,E216,F216,G216)=0,"","Enter Offer ID"),IF(COUNTIFS('Quote Comparison'!$A$118:$A$217,A216)&lt;&gt;1,"Duplicate scope decision",IF(COUNTIFS('Quote Comparison'!$A$8:$A$107,A216)&lt;&gt;1,"Missing or duplicate offer",IF(INDEX('Quote Comparison'!$M$8:$M$107,MATCH(A216,'Quote Comparison'!$A$8:$A$107,0))&lt;&gt;"Linked","Offer incomplete or stale",IF(OR(LEN(B216&amp;"")=0,LEN(C216&amp;"")=0,LEN(D216&amp;"")=0,LEN(E216&amp;"")=0,LEN(F216&amp;"")=0,LEN(G216&amp;"")=0),"Complete scope review",IF(OR(NOT(ISNUMBER(D216)),D216&lt;=0,MOD(D216,1)&lt;&gt;0),"Quantity must be a positive integer",IF(OR(E216&lt;&gt;"each",D216&lt;&gt;INDEX('Opening Schedule'!$E$8:$E$107,MATCH(INDEX('Quote Comparison'!$B$8:$B$107,MATCH(A216,'Quote Comparison'!$A$8:$A$107,0)),'Opening Schedule'!$A$8:$A$107,0))),"Quantity or unit differs from order",IF(B216&lt;&gt;"Confirmed","Resolve scope differences",IF(OR(NOT(ISNUMBER(G216)),G216&lt;=0),"Enter valid scope review date","Comparable scope recorded")))))))))</x:f>
      </x:c>
      <x:c r="J216" s="1"/>
      <x:c r="K216" s="1"/>
      <x:c r="L216" s="1"/>
      <x:c r="M216" s="1"/>
    </x:row>
    <x:row r="217" ht="28" customHeight="1">
      <x:c r="A217" s="23"/>
      <x:c r="B217" s="22"/>
      <x:c r="C217" s="23"/>
      <x:c r="D217" s="24"/>
      <x:c r="E217" s="22"/>
      <x:c r="F217" s="23"/>
      <x:c r="G217" s="26"/>
      <x:c r="H217" s="29" t="str">
        <x:f>IF(A217="","",IF(I217="Comparable scope recorded",SUM(INDEX('Quote Comparison'!$H$8:$H$107,MATCH(A217,'Quote Comparison'!$A$8:$A$107,0)),INDEX('Quote Comparison'!$I$8:$I$107,MATCH(A217,'Quote Comparison'!$A$8:$A$107,0)),INDEX('Quote Comparison'!$J$8:$J$107,MATCH(A217,'Quote Comparison'!$A$8:$A$107,0))),""))</x:f>
      </x:c>
      <x:c r="I217" s="25" t="str">
        <x:f>IF(LEN(A217&amp;"")=0,IF(COUNTA(A217,B217,C217,D217,E217,F217,G217)=0,"","Enter Offer ID"),IF(COUNTIFS('Quote Comparison'!$A$118:$A$217,A217)&lt;&gt;1,"Duplicate scope decision",IF(COUNTIFS('Quote Comparison'!$A$8:$A$107,A217)&lt;&gt;1,"Missing or duplicate offer",IF(INDEX('Quote Comparison'!$M$8:$M$107,MATCH(A217,'Quote Comparison'!$A$8:$A$107,0))&lt;&gt;"Linked","Offer incomplete or stale",IF(OR(LEN(B217&amp;"")=0,LEN(C217&amp;"")=0,LEN(D217&amp;"")=0,LEN(E217&amp;"")=0,LEN(F217&amp;"")=0,LEN(G217&amp;"")=0),"Complete scope review",IF(OR(NOT(ISNUMBER(D217)),D217&lt;=0,MOD(D217,1)&lt;&gt;0),"Quantity must be a positive integer",IF(OR(E217&lt;&gt;"each",D217&lt;&gt;INDEX('Opening Schedule'!$E$8:$E$107,MATCH(INDEX('Quote Comparison'!$B$8:$B$107,MATCH(A217,'Quote Comparison'!$A$8:$A$107,0)),'Opening Schedule'!$A$8:$A$107,0))),"Quantity or unit differs from order",IF(B217&lt;&gt;"Confirmed","Resolve scope differences",IF(OR(NOT(ISNUMBER(G217)),G217&lt;=0),"Enter valid scope review date","Comparable scope recorded")))))))))</x:f>
      </x:c>
      <x:c r="J217" s="1"/>
      <x:c r="K217" s="1"/>
      <x:c r="L217" s="1"/>
      <x:c r="M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</x:row>
    <x:row r="226">
      <x:c r="A226" s="5" t="str">
        <x:v>Compare two offers</x:v>
      </x:c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</x:row>
    <x:row r="227" ht="47" customHeight="1">
      <x:c r="A227" s="17" t="str">
        <x:v>Comparison ID</x:v>
      </x:c>
      <x:c r="B227" s="18" t="str">
        <x:v>Offer A ID</x:v>
      </x:c>
      <x:c r="C227" s="18" t="str">
        <x:v>Offer B ID</x:v>
      </x:c>
      <x:c r="D227" s="18" t="str">
        <x:v>Offer A amount</x:v>
      </x:c>
      <x:c r="E227" s="18" t="str">
        <x:v>Offer B amount</x:v>
      </x:c>
      <x:c r="F227" s="18" t="str">
        <x:v>B minus A</x:v>
      </x:c>
      <x:c r="G227" s="18" t="str">
        <x:v>Currency</x:v>
      </x:c>
      <x:c r="H227" s="18" t="str">
        <x:v>Delivery basis / named place</x:v>
      </x:c>
      <x:c r="I227" s="18" t="str">
        <x:v>Comparable scope reference</x:v>
      </x:c>
      <x:c r="J227" s="19" t="str">
        <x:v>Comparison state</x:v>
      </x:c>
      <x:c r="K227" s="1"/>
      <x:c r="L227" s="1"/>
      <x:c r="M227" s="1"/>
    </x:row>
    <x:row r="228" ht="28" customHeight="1">
      <x:c r="A228" s="23"/>
      <x:c r="B228" s="23"/>
      <x:c r="C228" s="23"/>
      <x:c r="D228" s="29" t="str">
        <x:f>IF(A228="","",IF(J228="Comparable amounts shown",INDEX('Quote Comparison'!$H$118:$H$217,MATCH(B228,'Quote Comparison'!$A$118:$A$217,0)),""))</x:f>
      </x:c>
      <x:c r="E228" s="29" t="str">
        <x:f>IF(A228="","",IF(J228="Comparable amounts shown",INDEX('Quote Comparison'!$H$118:$H$217,MATCH(C228,'Quote Comparison'!$A$118:$A$217,0)),""))</x:f>
      </x:c>
      <x:c r="F228" s="29" t="str">
        <x:f>IF(A228="","",IF(J228="Comparable amounts shown",E228-D228,""))</x:f>
      </x:c>
      <x:c r="G228" s="25" t="str">
        <x:f>IF(A228="","",IF(J228="Comparable amounts shown",INDEX('Quote Comparison'!$E$8:$E$107,MATCH(B228,'Quote Comparison'!$A$8:$A$107,0)),""))</x:f>
      </x:c>
      <x:c r="H228" s="25" t="str">
        <x:f>IF(A228="","",IF(J228="Comparable amounts shown",INDEX('Quote Comparison'!$F$8:$F$107,MATCH(B228,'Quote Comparison'!$A$8:$A$107,0)),""))</x:f>
      </x:c>
      <x:c r="I228" s="25" t="str">
        <x:f>IF(A228="","",IF(J228="Comparable amounts shown",INDEX('Quote Comparison'!$G$8:$G$107,MATCH(B228,'Quote Comparison'!$A$8:$A$107,0)),""))</x:f>
      </x:c>
      <x:c r="J228" s="25" t="str">
        <x:f>IF(LEN(A228&amp;"")=0,IF(COUNTA(A228,B228,C228)=0,"","Enter Comparison ID"),IF(COUNTIFS('Quote Comparison'!$A$228:$A$327,A228)&lt;&gt;1,"Duplicate Comparison ID",IF(OR(B228="",C228=""),"Select two offers",IF(B228=C228,"Select different offers",IF(NOT(IF(AND(COUNTIFS('Quote Comparison'!$A$8:$A$107,B228)=1,COUNTIFS('Quote Comparison'!$A$8:$A$107,C228)=1,COUNTIFS('Quote Comparison'!$A$118:$A$217,B228)=1,COUNTIFS('Quote Comparison'!$A$118:$A$217,C228)=1),AND(INDEX('Quote Comparison'!$I$118:$I$217,MATCH(B228,'Quote Comparison'!$A$118:$A$217,0))="Comparable scope recorded",INDEX('Quote Comparison'!$I$118:$I$217,MATCH(C228,'Quote Comparison'!$A$118:$A$217,0))="Comparable scope recorded"),FALSE)),"Complete both offer and scope records",IF(NOT(AND(INDEX('Quote Comparison'!$B$8:$B$107,MATCH(B228,'Quote Comparison'!$A$8:$A$107,0))=INDEX('Quote Comparison'!$B$8:$B$107,MATCH(C228,'Quote Comparison'!$A$8:$A$107,0)),INDEX('Quote Comparison'!$C$8:$C$107,MATCH(B228,'Quote Comparison'!$A$8:$A$107,0))=INDEX('Quote Comparison'!$C$8:$C$107,MATCH(C228,'Quote Comparison'!$A$8:$A$107,0)),INDEX('Quote Comparison'!$E$8:$E$107,MATCH(B228,'Quote Comparison'!$A$8:$A$107,0))=INDEX('Quote Comparison'!$E$8:$E$107,MATCH(C228,'Quote Comparison'!$A$8:$A$107,0)),INDEX('Quote Comparison'!$F$8:$F$107,MATCH(B228,'Quote Comparison'!$A$8:$A$107,0))=INDEX('Quote Comparison'!$F$8:$F$107,MATCH(C228,'Quote Comparison'!$A$8:$A$107,0)),INDEX('Quote Comparison'!$G$8:$G$107,MATCH(B228,'Quote Comparison'!$A$8:$A$107,0))=INDEX('Quote Comparison'!$G$8:$G$107,MATCH(C228,'Quote Comparison'!$A$8:$A$107,0)),INDEX('Quote Comparison'!$D$118:$D$217,MATCH(B228,'Quote Comparison'!$A$118:$A$217,0))=INDEX('Quote Comparison'!$D$118:$D$217,MATCH(C228,'Quote Comparison'!$A$118:$A$217,0)),INDEX('Quote Comparison'!$E$118:$E$217,MATCH(B228,'Quote Comparison'!$A$118:$A$217,0))=INDEX('Quote Comparison'!$E$118:$E$217,MATCH(C228,'Quote Comparison'!$A$118:$A$217,0)))),"Opening, revision, currency, delivery or scope differs","Comparable amounts shown"))))))</x:f>
      </x:c>
      <x:c r="K228" s="1"/>
      <x:c r="L228" s="1"/>
      <x:c r="M228" s="1"/>
    </x:row>
    <x:row r="229" ht="28" customHeight="1">
      <x:c r="A229" s="23"/>
      <x:c r="B229" s="23"/>
      <x:c r="C229" s="23"/>
      <x:c r="D229" s="29" t="str">
        <x:f>IF(A229="","",IF(J229="Comparable amounts shown",INDEX('Quote Comparison'!$H$118:$H$217,MATCH(B229,'Quote Comparison'!$A$118:$A$217,0)),""))</x:f>
      </x:c>
      <x:c r="E229" s="29" t="str">
        <x:f>IF(A229="","",IF(J229="Comparable amounts shown",INDEX('Quote Comparison'!$H$118:$H$217,MATCH(C229,'Quote Comparison'!$A$118:$A$217,0)),""))</x:f>
      </x:c>
      <x:c r="F229" s="29" t="str">
        <x:f>IF(A229="","",IF(J229="Comparable amounts shown",E229-D229,""))</x:f>
      </x:c>
      <x:c r="G229" s="25" t="str">
        <x:f>IF(A229="","",IF(J229="Comparable amounts shown",INDEX('Quote Comparison'!$E$8:$E$107,MATCH(B229,'Quote Comparison'!$A$8:$A$107,0)),""))</x:f>
      </x:c>
      <x:c r="H229" s="25" t="str">
        <x:f>IF(A229="","",IF(J229="Comparable amounts shown",INDEX('Quote Comparison'!$F$8:$F$107,MATCH(B229,'Quote Comparison'!$A$8:$A$107,0)),""))</x:f>
      </x:c>
      <x:c r="I229" s="25" t="str">
        <x:f>IF(A229="","",IF(J229="Comparable amounts shown",INDEX('Quote Comparison'!$G$8:$G$107,MATCH(B229,'Quote Comparison'!$A$8:$A$107,0)),""))</x:f>
      </x:c>
      <x:c r="J229" s="25" t="str">
        <x:f>IF(LEN(A229&amp;"")=0,IF(COUNTA(A229,B229,C229)=0,"","Enter Comparison ID"),IF(COUNTIFS('Quote Comparison'!$A$228:$A$327,A229)&lt;&gt;1,"Duplicate Comparison ID",IF(OR(B229="",C229=""),"Select two offers",IF(B229=C229,"Select different offers",IF(NOT(IF(AND(COUNTIFS('Quote Comparison'!$A$8:$A$107,B229)=1,COUNTIFS('Quote Comparison'!$A$8:$A$107,C229)=1,COUNTIFS('Quote Comparison'!$A$118:$A$217,B229)=1,COUNTIFS('Quote Comparison'!$A$118:$A$217,C229)=1),AND(INDEX('Quote Comparison'!$I$118:$I$217,MATCH(B229,'Quote Comparison'!$A$118:$A$217,0))="Comparable scope recorded",INDEX('Quote Comparison'!$I$118:$I$217,MATCH(C229,'Quote Comparison'!$A$118:$A$217,0))="Comparable scope recorded"),FALSE)),"Complete both offer and scope records",IF(NOT(AND(INDEX('Quote Comparison'!$B$8:$B$107,MATCH(B229,'Quote Comparison'!$A$8:$A$107,0))=INDEX('Quote Comparison'!$B$8:$B$107,MATCH(C229,'Quote Comparison'!$A$8:$A$107,0)),INDEX('Quote Comparison'!$C$8:$C$107,MATCH(B229,'Quote Comparison'!$A$8:$A$107,0))=INDEX('Quote Comparison'!$C$8:$C$107,MATCH(C229,'Quote Comparison'!$A$8:$A$107,0)),INDEX('Quote Comparison'!$E$8:$E$107,MATCH(B229,'Quote Comparison'!$A$8:$A$107,0))=INDEX('Quote Comparison'!$E$8:$E$107,MATCH(C229,'Quote Comparison'!$A$8:$A$107,0)),INDEX('Quote Comparison'!$F$8:$F$107,MATCH(B229,'Quote Comparison'!$A$8:$A$107,0))=INDEX('Quote Comparison'!$F$8:$F$107,MATCH(C229,'Quote Comparison'!$A$8:$A$107,0)),INDEX('Quote Comparison'!$G$8:$G$107,MATCH(B229,'Quote Comparison'!$A$8:$A$107,0))=INDEX('Quote Comparison'!$G$8:$G$107,MATCH(C229,'Quote Comparison'!$A$8:$A$107,0)),INDEX('Quote Comparison'!$D$118:$D$217,MATCH(B229,'Quote Comparison'!$A$118:$A$217,0))=INDEX('Quote Comparison'!$D$118:$D$217,MATCH(C229,'Quote Comparison'!$A$118:$A$217,0)),INDEX('Quote Comparison'!$E$118:$E$217,MATCH(B229,'Quote Comparison'!$A$118:$A$217,0))=INDEX('Quote Comparison'!$E$118:$E$217,MATCH(C229,'Quote Comparison'!$A$118:$A$217,0)))),"Opening, revision, currency, delivery or scope differs","Comparable amounts shown"))))))</x:f>
      </x:c>
      <x:c r="K229" s="1"/>
      <x:c r="L229" s="1"/>
      <x:c r="M229" s="1"/>
    </x:row>
    <x:row r="230" ht="28" customHeight="1">
      <x:c r="A230" s="23"/>
      <x:c r="B230" s="23"/>
      <x:c r="C230" s="23"/>
      <x:c r="D230" s="29" t="str">
        <x:f>IF(A230="","",IF(J230="Comparable amounts shown",INDEX('Quote Comparison'!$H$118:$H$217,MATCH(B230,'Quote Comparison'!$A$118:$A$217,0)),""))</x:f>
      </x:c>
      <x:c r="E230" s="29" t="str">
        <x:f>IF(A230="","",IF(J230="Comparable amounts shown",INDEX('Quote Comparison'!$H$118:$H$217,MATCH(C230,'Quote Comparison'!$A$118:$A$217,0)),""))</x:f>
      </x:c>
      <x:c r="F230" s="29" t="str">
        <x:f>IF(A230="","",IF(J230="Comparable amounts shown",E230-D230,""))</x:f>
      </x:c>
      <x:c r="G230" s="25" t="str">
        <x:f>IF(A230="","",IF(J230="Comparable amounts shown",INDEX('Quote Comparison'!$E$8:$E$107,MATCH(B230,'Quote Comparison'!$A$8:$A$107,0)),""))</x:f>
      </x:c>
      <x:c r="H230" s="25" t="str">
        <x:f>IF(A230="","",IF(J230="Comparable amounts shown",INDEX('Quote Comparison'!$F$8:$F$107,MATCH(B230,'Quote Comparison'!$A$8:$A$107,0)),""))</x:f>
      </x:c>
      <x:c r="I230" s="25" t="str">
        <x:f>IF(A230="","",IF(J230="Comparable amounts shown",INDEX('Quote Comparison'!$G$8:$G$107,MATCH(B230,'Quote Comparison'!$A$8:$A$107,0)),""))</x:f>
      </x:c>
      <x:c r="J230" s="25" t="str">
        <x:f>IF(LEN(A230&amp;"")=0,IF(COUNTA(A230,B230,C230)=0,"","Enter Comparison ID"),IF(COUNTIFS('Quote Comparison'!$A$228:$A$327,A230)&lt;&gt;1,"Duplicate Comparison ID",IF(OR(B230="",C230=""),"Select two offers",IF(B230=C230,"Select different offers",IF(NOT(IF(AND(COUNTIFS('Quote Comparison'!$A$8:$A$107,B230)=1,COUNTIFS('Quote Comparison'!$A$8:$A$107,C230)=1,COUNTIFS('Quote Comparison'!$A$118:$A$217,B230)=1,COUNTIFS('Quote Comparison'!$A$118:$A$217,C230)=1),AND(INDEX('Quote Comparison'!$I$118:$I$217,MATCH(B230,'Quote Comparison'!$A$118:$A$217,0))="Comparable scope recorded",INDEX('Quote Comparison'!$I$118:$I$217,MATCH(C230,'Quote Comparison'!$A$118:$A$217,0))="Comparable scope recorded"),FALSE)),"Complete both offer and scope records",IF(NOT(AND(INDEX('Quote Comparison'!$B$8:$B$107,MATCH(B230,'Quote Comparison'!$A$8:$A$107,0))=INDEX('Quote Comparison'!$B$8:$B$107,MATCH(C230,'Quote Comparison'!$A$8:$A$107,0)),INDEX('Quote Comparison'!$C$8:$C$107,MATCH(B230,'Quote Comparison'!$A$8:$A$107,0))=INDEX('Quote Comparison'!$C$8:$C$107,MATCH(C230,'Quote Comparison'!$A$8:$A$107,0)),INDEX('Quote Comparison'!$E$8:$E$107,MATCH(B230,'Quote Comparison'!$A$8:$A$107,0))=INDEX('Quote Comparison'!$E$8:$E$107,MATCH(C230,'Quote Comparison'!$A$8:$A$107,0)),INDEX('Quote Comparison'!$F$8:$F$107,MATCH(B230,'Quote Comparison'!$A$8:$A$107,0))=INDEX('Quote Comparison'!$F$8:$F$107,MATCH(C230,'Quote Comparison'!$A$8:$A$107,0)),INDEX('Quote Comparison'!$G$8:$G$107,MATCH(B230,'Quote Comparison'!$A$8:$A$107,0))=INDEX('Quote Comparison'!$G$8:$G$107,MATCH(C230,'Quote Comparison'!$A$8:$A$107,0)),INDEX('Quote Comparison'!$D$118:$D$217,MATCH(B230,'Quote Comparison'!$A$118:$A$217,0))=INDEX('Quote Comparison'!$D$118:$D$217,MATCH(C230,'Quote Comparison'!$A$118:$A$217,0)),INDEX('Quote Comparison'!$E$118:$E$217,MATCH(B230,'Quote Comparison'!$A$118:$A$217,0))=INDEX('Quote Comparison'!$E$118:$E$217,MATCH(C230,'Quote Comparison'!$A$118:$A$217,0)))),"Opening, revision, currency, delivery or scope differs","Comparable amounts shown"))))))</x:f>
      </x:c>
      <x:c r="K230" s="1"/>
      <x:c r="L230" s="1"/>
      <x:c r="M230" s="1"/>
    </x:row>
    <x:row r="231" ht="28" customHeight="1">
      <x:c r="A231" s="23"/>
      <x:c r="B231" s="23"/>
      <x:c r="C231" s="23"/>
      <x:c r="D231" s="29" t="str">
        <x:f>IF(A231="","",IF(J231="Comparable amounts shown",INDEX('Quote Comparison'!$H$118:$H$217,MATCH(B231,'Quote Comparison'!$A$118:$A$217,0)),""))</x:f>
      </x:c>
      <x:c r="E231" s="29" t="str">
        <x:f>IF(A231="","",IF(J231="Comparable amounts shown",INDEX('Quote Comparison'!$H$118:$H$217,MATCH(C231,'Quote Comparison'!$A$118:$A$217,0)),""))</x:f>
      </x:c>
      <x:c r="F231" s="29" t="str">
        <x:f>IF(A231="","",IF(J231="Comparable amounts shown",E231-D231,""))</x:f>
      </x:c>
      <x:c r="G231" s="25" t="str">
        <x:f>IF(A231="","",IF(J231="Comparable amounts shown",INDEX('Quote Comparison'!$E$8:$E$107,MATCH(B231,'Quote Comparison'!$A$8:$A$107,0)),""))</x:f>
      </x:c>
      <x:c r="H231" s="25" t="str">
        <x:f>IF(A231="","",IF(J231="Comparable amounts shown",INDEX('Quote Comparison'!$F$8:$F$107,MATCH(B231,'Quote Comparison'!$A$8:$A$107,0)),""))</x:f>
      </x:c>
      <x:c r="I231" s="25" t="str">
        <x:f>IF(A231="","",IF(J231="Comparable amounts shown",INDEX('Quote Comparison'!$G$8:$G$107,MATCH(B231,'Quote Comparison'!$A$8:$A$107,0)),""))</x:f>
      </x:c>
      <x:c r="J231" s="25" t="str">
        <x:f>IF(LEN(A231&amp;"")=0,IF(COUNTA(A231,B231,C231)=0,"","Enter Comparison ID"),IF(COUNTIFS('Quote Comparison'!$A$228:$A$327,A231)&lt;&gt;1,"Duplicate Comparison ID",IF(OR(B231="",C231=""),"Select two offers",IF(B231=C231,"Select different offers",IF(NOT(IF(AND(COUNTIFS('Quote Comparison'!$A$8:$A$107,B231)=1,COUNTIFS('Quote Comparison'!$A$8:$A$107,C231)=1,COUNTIFS('Quote Comparison'!$A$118:$A$217,B231)=1,COUNTIFS('Quote Comparison'!$A$118:$A$217,C231)=1),AND(INDEX('Quote Comparison'!$I$118:$I$217,MATCH(B231,'Quote Comparison'!$A$118:$A$217,0))="Comparable scope recorded",INDEX('Quote Comparison'!$I$118:$I$217,MATCH(C231,'Quote Comparison'!$A$118:$A$217,0))="Comparable scope recorded"),FALSE)),"Complete both offer and scope records",IF(NOT(AND(INDEX('Quote Comparison'!$B$8:$B$107,MATCH(B231,'Quote Comparison'!$A$8:$A$107,0))=INDEX('Quote Comparison'!$B$8:$B$107,MATCH(C231,'Quote Comparison'!$A$8:$A$107,0)),INDEX('Quote Comparison'!$C$8:$C$107,MATCH(B231,'Quote Comparison'!$A$8:$A$107,0))=INDEX('Quote Comparison'!$C$8:$C$107,MATCH(C231,'Quote Comparison'!$A$8:$A$107,0)),INDEX('Quote Comparison'!$E$8:$E$107,MATCH(B231,'Quote Comparison'!$A$8:$A$107,0))=INDEX('Quote Comparison'!$E$8:$E$107,MATCH(C231,'Quote Comparison'!$A$8:$A$107,0)),INDEX('Quote Comparison'!$F$8:$F$107,MATCH(B231,'Quote Comparison'!$A$8:$A$107,0))=INDEX('Quote Comparison'!$F$8:$F$107,MATCH(C231,'Quote Comparison'!$A$8:$A$107,0)),INDEX('Quote Comparison'!$G$8:$G$107,MATCH(B231,'Quote Comparison'!$A$8:$A$107,0))=INDEX('Quote Comparison'!$G$8:$G$107,MATCH(C231,'Quote Comparison'!$A$8:$A$107,0)),INDEX('Quote Comparison'!$D$118:$D$217,MATCH(B231,'Quote Comparison'!$A$118:$A$217,0))=INDEX('Quote Comparison'!$D$118:$D$217,MATCH(C231,'Quote Comparison'!$A$118:$A$217,0)),INDEX('Quote Comparison'!$E$118:$E$217,MATCH(B231,'Quote Comparison'!$A$118:$A$217,0))=INDEX('Quote Comparison'!$E$118:$E$217,MATCH(C231,'Quote Comparison'!$A$118:$A$217,0)))),"Opening, revision, currency, delivery or scope differs","Comparable amounts shown"))))))</x:f>
      </x:c>
      <x:c r="K231" s="1"/>
      <x:c r="L231" s="1"/>
      <x:c r="M231" s="1"/>
    </x:row>
    <x:row r="232" ht="28" customHeight="1">
      <x:c r="A232" s="23"/>
      <x:c r="B232" s="23"/>
      <x:c r="C232" s="23"/>
      <x:c r="D232" s="29" t="str">
        <x:f>IF(A232="","",IF(J232="Comparable amounts shown",INDEX('Quote Comparison'!$H$118:$H$217,MATCH(B232,'Quote Comparison'!$A$118:$A$217,0)),""))</x:f>
      </x:c>
      <x:c r="E232" s="29" t="str">
        <x:f>IF(A232="","",IF(J232="Comparable amounts shown",INDEX('Quote Comparison'!$H$118:$H$217,MATCH(C232,'Quote Comparison'!$A$118:$A$217,0)),""))</x:f>
      </x:c>
      <x:c r="F232" s="29" t="str">
        <x:f>IF(A232="","",IF(J232="Comparable amounts shown",E232-D232,""))</x:f>
      </x:c>
      <x:c r="G232" s="25" t="str">
        <x:f>IF(A232="","",IF(J232="Comparable amounts shown",INDEX('Quote Comparison'!$E$8:$E$107,MATCH(B232,'Quote Comparison'!$A$8:$A$107,0)),""))</x:f>
      </x:c>
      <x:c r="H232" s="25" t="str">
        <x:f>IF(A232="","",IF(J232="Comparable amounts shown",INDEX('Quote Comparison'!$F$8:$F$107,MATCH(B232,'Quote Comparison'!$A$8:$A$107,0)),""))</x:f>
      </x:c>
      <x:c r="I232" s="25" t="str">
        <x:f>IF(A232="","",IF(J232="Comparable amounts shown",INDEX('Quote Comparison'!$G$8:$G$107,MATCH(B232,'Quote Comparison'!$A$8:$A$107,0)),""))</x:f>
      </x:c>
      <x:c r="J232" s="25" t="str">
        <x:f>IF(LEN(A232&amp;"")=0,IF(COUNTA(A232,B232,C232)=0,"","Enter Comparison ID"),IF(COUNTIFS('Quote Comparison'!$A$228:$A$327,A232)&lt;&gt;1,"Duplicate Comparison ID",IF(OR(B232="",C232=""),"Select two offers",IF(B232=C232,"Select different offers",IF(NOT(IF(AND(COUNTIFS('Quote Comparison'!$A$8:$A$107,B232)=1,COUNTIFS('Quote Comparison'!$A$8:$A$107,C232)=1,COUNTIFS('Quote Comparison'!$A$118:$A$217,B232)=1,COUNTIFS('Quote Comparison'!$A$118:$A$217,C232)=1),AND(INDEX('Quote Comparison'!$I$118:$I$217,MATCH(B232,'Quote Comparison'!$A$118:$A$217,0))="Comparable scope recorded",INDEX('Quote Comparison'!$I$118:$I$217,MATCH(C232,'Quote Comparison'!$A$118:$A$217,0))="Comparable scope recorded"),FALSE)),"Complete both offer and scope records",IF(NOT(AND(INDEX('Quote Comparison'!$B$8:$B$107,MATCH(B232,'Quote Comparison'!$A$8:$A$107,0))=INDEX('Quote Comparison'!$B$8:$B$107,MATCH(C232,'Quote Comparison'!$A$8:$A$107,0)),INDEX('Quote Comparison'!$C$8:$C$107,MATCH(B232,'Quote Comparison'!$A$8:$A$107,0))=INDEX('Quote Comparison'!$C$8:$C$107,MATCH(C232,'Quote Comparison'!$A$8:$A$107,0)),INDEX('Quote Comparison'!$E$8:$E$107,MATCH(B232,'Quote Comparison'!$A$8:$A$107,0))=INDEX('Quote Comparison'!$E$8:$E$107,MATCH(C232,'Quote Comparison'!$A$8:$A$107,0)),INDEX('Quote Comparison'!$F$8:$F$107,MATCH(B232,'Quote Comparison'!$A$8:$A$107,0))=INDEX('Quote Comparison'!$F$8:$F$107,MATCH(C232,'Quote Comparison'!$A$8:$A$107,0)),INDEX('Quote Comparison'!$G$8:$G$107,MATCH(B232,'Quote Comparison'!$A$8:$A$107,0))=INDEX('Quote Comparison'!$G$8:$G$107,MATCH(C232,'Quote Comparison'!$A$8:$A$107,0)),INDEX('Quote Comparison'!$D$118:$D$217,MATCH(B232,'Quote Comparison'!$A$118:$A$217,0))=INDEX('Quote Comparison'!$D$118:$D$217,MATCH(C232,'Quote Comparison'!$A$118:$A$217,0)),INDEX('Quote Comparison'!$E$118:$E$217,MATCH(B232,'Quote Comparison'!$A$118:$A$217,0))=INDEX('Quote Comparison'!$E$118:$E$217,MATCH(C232,'Quote Comparison'!$A$118:$A$217,0)))),"Opening, revision, currency, delivery or scope differs","Comparable amounts shown"))))))</x:f>
      </x:c>
      <x:c r="K232" s="1"/>
      <x:c r="L232" s="1"/>
      <x:c r="M232" s="1"/>
    </x:row>
    <x:row r="233" ht="28" customHeight="1">
      <x:c r="A233" s="23"/>
      <x:c r="B233" s="23"/>
      <x:c r="C233" s="23"/>
      <x:c r="D233" s="29" t="str">
        <x:f>IF(A233="","",IF(J233="Comparable amounts shown",INDEX('Quote Comparison'!$H$118:$H$217,MATCH(B233,'Quote Comparison'!$A$118:$A$217,0)),""))</x:f>
      </x:c>
      <x:c r="E233" s="29" t="str">
        <x:f>IF(A233="","",IF(J233="Comparable amounts shown",INDEX('Quote Comparison'!$H$118:$H$217,MATCH(C233,'Quote Comparison'!$A$118:$A$217,0)),""))</x:f>
      </x:c>
      <x:c r="F233" s="29" t="str">
        <x:f>IF(A233="","",IF(J233="Comparable amounts shown",E233-D233,""))</x:f>
      </x:c>
      <x:c r="G233" s="25" t="str">
        <x:f>IF(A233="","",IF(J233="Comparable amounts shown",INDEX('Quote Comparison'!$E$8:$E$107,MATCH(B233,'Quote Comparison'!$A$8:$A$107,0)),""))</x:f>
      </x:c>
      <x:c r="H233" s="25" t="str">
        <x:f>IF(A233="","",IF(J233="Comparable amounts shown",INDEX('Quote Comparison'!$F$8:$F$107,MATCH(B233,'Quote Comparison'!$A$8:$A$107,0)),""))</x:f>
      </x:c>
      <x:c r="I233" s="25" t="str">
        <x:f>IF(A233="","",IF(J233="Comparable amounts shown",INDEX('Quote Comparison'!$G$8:$G$107,MATCH(B233,'Quote Comparison'!$A$8:$A$107,0)),""))</x:f>
      </x:c>
      <x:c r="J233" s="25" t="str">
        <x:f>IF(LEN(A233&amp;"")=0,IF(COUNTA(A233,B233,C233)=0,"","Enter Comparison ID"),IF(COUNTIFS('Quote Comparison'!$A$228:$A$327,A233)&lt;&gt;1,"Duplicate Comparison ID",IF(OR(B233="",C233=""),"Select two offers",IF(B233=C233,"Select different offers",IF(NOT(IF(AND(COUNTIFS('Quote Comparison'!$A$8:$A$107,B233)=1,COUNTIFS('Quote Comparison'!$A$8:$A$107,C233)=1,COUNTIFS('Quote Comparison'!$A$118:$A$217,B233)=1,COUNTIFS('Quote Comparison'!$A$118:$A$217,C233)=1),AND(INDEX('Quote Comparison'!$I$118:$I$217,MATCH(B233,'Quote Comparison'!$A$118:$A$217,0))="Comparable scope recorded",INDEX('Quote Comparison'!$I$118:$I$217,MATCH(C233,'Quote Comparison'!$A$118:$A$217,0))="Comparable scope recorded"),FALSE)),"Complete both offer and scope records",IF(NOT(AND(INDEX('Quote Comparison'!$B$8:$B$107,MATCH(B233,'Quote Comparison'!$A$8:$A$107,0))=INDEX('Quote Comparison'!$B$8:$B$107,MATCH(C233,'Quote Comparison'!$A$8:$A$107,0)),INDEX('Quote Comparison'!$C$8:$C$107,MATCH(B233,'Quote Comparison'!$A$8:$A$107,0))=INDEX('Quote Comparison'!$C$8:$C$107,MATCH(C233,'Quote Comparison'!$A$8:$A$107,0)),INDEX('Quote Comparison'!$E$8:$E$107,MATCH(B233,'Quote Comparison'!$A$8:$A$107,0))=INDEX('Quote Comparison'!$E$8:$E$107,MATCH(C233,'Quote Comparison'!$A$8:$A$107,0)),INDEX('Quote Comparison'!$F$8:$F$107,MATCH(B233,'Quote Comparison'!$A$8:$A$107,0))=INDEX('Quote Comparison'!$F$8:$F$107,MATCH(C233,'Quote Comparison'!$A$8:$A$107,0)),INDEX('Quote Comparison'!$G$8:$G$107,MATCH(B233,'Quote Comparison'!$A$8:$A$107,0))=INDEX('Quote Comparison'!$G$8:$G$107,MATCH(C233,'Quote Comparison'!$A$8:$A$107,0)),INDEX('Quote Comparison'!$D$118:$D$217,MATCH(B233,'Quote Comparison'!$A$118:$A$217,0))=INDEX('Quote Comparison'!$D$118:$D$217,MATCH(C233,'Quote Comparison'!$A$118:$A$217,0)),INDEX('Quote Comparison'!$E$118:$E$217,MATCH(B233,'Quote Comparison'!$A$118:$A$217,0))=INDEX('Quote Comparison'!$E$118:$E$217,MATCH(C233,'Quote Comparison'!$A$118:$A$217,0)))),"Opening, revision, currency, delivery or scope differs","Comparable amounts shown"))))))</x:f>
      </x:c>
      <x:c r="K233" s="1"/>
      <x:c r="L233" s="1"/>
      <x:c r="M233" s="1"/>
    </x:row>
    <x:row r="234" ht="28" customHeight="1">
      <x:c r="A234" s="23"/>
      <x:c r="B234" s="23"/>
      <x:c r="C234" s="23"/>
      <x:c r="D234" s="29" t="str">
        <x:f>IF(A234="","",IF(J234="Comparable amounts shown",INDEX('Quote Comparison'!$H$118:$H$217,MATCH(B234,'Quote Comparison'!$A$118:$A$217,0)),""))</x:f>
      </x:c>
      <x:c r="E234" s="29" t="str">
        <x:f>IF(A234="","",IF(J234="Comparable amounts shown",INDEX('Quote Comparison'!$H$118:$H$217,MATCH(C234,'Quote Comparison'!$A$118:$A$217,0)),""))</x:f>
      </x:c>
      <x:c r="F234" s="29" t="str">
        <x:f>IF(A234="","",IF(J234="Comparable amounts shown",E234-D234,""))</x:f>
      </x:c>
      <x:c r="G234" s="25" t="str">
        <x:f>IF(A234="","",IF(J234="Comparable amounts shown",INDEX('Quote Comparison'!$E$8:$E$107,MATCH(B234,'Quote Comparison'!$A$8:$A$107,0)),""))</x:f>
      </x:c>
      <x:c r="H234" s="25" t="str">
        <x:f>IF(A234="","",IF(J234="Comparable amounts shown",INDEX('Quote Comparison'!$F$8:$F$107,MATCH(B234,'Quote Comparison'!$A$8:$A$107,0)),""))</x:f>
      </x:c>
      <x:c r="I234" s="25" t="str">
        <x:f>IF(A234="","",IF(J234="Comparable amounts shown",INDEX('Quote Comparison'!$G$8:$G$107,MATCH(B234,'Quote Comparison'!$A$8:$A$107,0)),""))</x:f>
      </x:c>
      <x:c r="J234" s="25" t="str">
        <x:f>IF(LEN(A234&amp;"")=0,IF(COUNTA(A234,B234,C234)=0,"","Enter Comparison ID"),IF(COUNTIFS('Quote Comparison'!$A$228:$A$327,A234)&lt;&gt;1,"Duplicate Comparison ID",IF(OR(B234="",C234=""),"Select two offers",IF(B234=C234,"Select different offers",IF(NOT(IF(AND(COUNTIFS('Quote Comparison'!$A$8:$A$107,B234)=1,COUNTIFS('Quote Comparison'!$A$8:$A$107,C234)=1,COUNTIFS('Quote Comparison'!$A$118:$A$217,B234)=1,COUNTIFS('Quote Comparison'!$A$118:$A$217,C234)=1),AND(INDEX('Quote Comparison'!$I$118:$I$217,MATCH(B234,'Quote Comparison'!$A$118:$A$217,0))="Comparable scope recorded",INDEX('Quote Comparison'!$I$118:$I$217,MATCH(C234,'Quote Comparison'!$A$118:$A$217,0))="Comparable scope recorded"),FALSE)),"Complete both offer and scope records",IF(NOT(AND(INDEX('Quote Comparison'!$B$8:$B$107,MATCH(B234,'Quote Comparison'!$A$8:$A$107,0))=INDEX('Quote Comparison'!$B$8:$B$107,MATCH(C234,'Quote Comparison'!$A$8:$A$107,0)),INDEX('Quote Comparison'!$C$8:$C$107,MATCH(B234,'Quote Comparison'!$A$8:$A$107,0))=INDEX('Quote Comparison'!$C$8:$C$107,MATCH(C234,'Quote Comparison'!$A$8:$A$107,0)),INDEX('Quote Comparison'!$E$8:$E$107,MATCH(B234,'Quote Comparison'!$A$8:$A$107,0))=INDEX('Quote Comparison'!$E$8:$E$107,MATCH(C234,'Quote Comparison'!$A$8:$A$107,0)),INDEX('Quote Comparison'!$F$8:$F$107,MATCH(B234,'Quote Comparison'!$A$8:$A$107,0))=INDEX('Quote Comparison'!$F$8:$F$107,MATCH(C234,'Quote Comparison'!$A$8:$A$107,0)),INDEX('Quote Comparison'!$G$8:$G$107,MATCH(B234,'Quote Comparison'!$A$8:$A$107,0))=INDEX('Quote Comparison'!$G$8:$G$107,MATCH(C234,'Quote Comparison'!$A$8:$A$107,0)),INDEX('Quote Comparison'!$D$118:$D$217,MATCH(B234,'Quote Comparison'!$A$118:$A$217,0))=INDEX('Quote Comparison'!$D$118:$D$217,MATCH(C234,'Quote Comparison'!$A$118:$A$217,0)),INDEX('Quote Comparison'!$E$118:$E$217,MATCH(B234,'Quote Comparison'!$A$118:$A$217,0))=INDEX('Quote Comparison'!$E$118:$E$217,MATCH(C234,'Quote Comparison'!$A$118:$A$217,0)))),"Opening, revision, currency, delivery or scope differs","Comparable amounts shown"))))))</x:f>
      </x:c>
      <x:c r="K234" s="1"/>
      <x:c r="L234" s="1"/>
      <x:c r="M234" s="1"/>
    </x:row>
    <x:row r="235" ht="28" customHeight="1">
      <x:c r="A235" s="23"/>
      <x:c r="B235" s="23"/>
      <x:c r="C235" s="23"/>
      <x:c r="D235" s="29" t="str">
        <x:f>IF(A235="","",IF(J235="Comparable amounts shown",INDEX('Quote Comparison'!$H$118:$H$217,MATCH(B235,'Quote Comparison'!$A$118:$A$217,0)),""))</x:f>
      </x:c>
      <x:c r="E235" s="29" t="str">
        <x:f>IF(A235="","",IF(J235="Comparable amounts shown",INDEX('Quote Comparison'!$H$118:$H$217,MATCH(C235,'Quote Comparison'!$A$118:$A$217,0)),""))</x:f>
      </x:c>
      <x:c r="F235" s="29" t="str">
        <x:f>IF(A235="","",IF(J235="Comparable amounts shown",E235-D235,""))</x:f>
      </x:c>
      <x:c r="G235" s="25" t="str">
        <x:f>IF(A235="","",IF(J235="Comparable amounts shown",INDEX('Quote Comparison'!$E$8:$E$107,MATCH(B235,'Quote Comparison'!$A$8:$A$107,0)),""))</x:f>
      </x:c>
      <x:c r="H235" s="25" t="str">
        <x:f>IF(A235="","",IF(J235="Comparable amounts shown",INDEX('Quote Comparison'!$F$8:$F$107,MATCH(B235,'Quote Comparison'!$A$8:$A$107,0)),""))</x:f>
      </x:c>
      <x:c r="I235" s="25" t="str">
        <x:f>IF(A235="","",IF(J235="Comparable amounts shown",INDEX('Quote Comparison'!$G$8:$G$107,MATCH(B235,'Quote Comparison'!$A$8:$A$107,0)),""))</x:f>
      </x:c>
      <x:c r="J235" s="25" t="str">
        <x:f>IF(LEN(A235&amp;"")=0,IF(COUNTA(A235,B235,C235)=0,"","Enter Comparison ID"),IF(COUNTIFS('Quote Comparison'!$A$228:$A$327,A235)&lt;&gt;1,"Duplicate Comparison ID",IF(OR(B235="",C235=""),"Select two offers",IF(B235=C235,"Select different offers",IF(NOT(IF(AND(COUNTIFS('Quote Comparison'!$A$8:$A$107,B235)=1,COUNTIFS('Quote Comparison'!$A$8:$A$107,C235)=1,COUNTIFS('Quote Comparison'!$A$118:$A$217,B235)=1,COUNTIFS('Quote Comparison'!$A$118:$A$217,C235)=1),AND(INDEX('Quote Comparison'!$I$118:$I$217,MATCH(B235,'Quote Comparison'!$A$118:$A$217,0))="Comparable scope recorded",INDEX('Quote Comparison'!$I$118:$I$217,MATCH(C235,'Quote Comparison'!$A$118:$A$217,0))="Comparable scope recorded"),FALSE)),"Complete both offer and scope records",IF(NOT(AND(INDEX('Quote Comparison'!$B$8:$B$107,MATCH(B235,'Quote Comparison'!$A$8:$A$107,0))=INDEX('Quote Comparison'!$B$8:$B$107,MATCH(C235,'Quote Comparison'!$A$8:$A$107,0)),INDEX('Quote Comparison'!$C$8:$C$107,MATCH(B235,'Quote Comparison'!$A$8:$A$107,0))=INDEX('Quote Comparison'!$C$8:$C$107,MATCH(C235,'Quote Comparison'!$A$8:$A$107,0)),INDEX('Quote Comparison'!$E$8:$E$107,MATCH(B235,'Quote Comparison'!$A$8:$A$107,0))=INDEX('Quote Comparison'!$E$8:$E$107,MATCH(C235,'Quote Comparison'!$A$8:$A$107,0)),INDEX('Quote Comparison'!$F$8:$F$107,MATCH(B235,'Quote Comparison'!$A$8:$A$107,0))=INDEX('Quote Comparison'!$F$8:$F$107,MATCH(C235,'Quote Comparison'!$A$8:$A$107,0)),INDEX('Quote Comparison'!$G$8:$G$107,MATCH(B235,'Quote Comparison'!$A$8:$A$107,0))=INDEX('Quote Comparison'!$G$8:$G$107,MATCH(C235,'Quote Comparison'!$A$8:$A$107,0)),INDEX('Quote Comparison'!$D$118:$D$217,MATCH(B235,'Quote Comparison'!$A$118:$A$217,0))=INDEX('Quote Comparison'!$D$118:$D$217,MATCH(C235,'Quote Comparison'!$A$118:$A$217,0)),INDEX('Quote Comparison'!$E$118:$E$217,MATCH(B235,'Quote Comparison'!$A$118:$A$217,0))=INDEX('Quote Comparison'!$E$118:$E$217,MATCH(C235,'Quote Comparison'!$A$118:$A$217,0)))),"Opening, revision, currency, delivery or scope differs","Comparable amounts shown"))))))</x:f>
      </x:c>
      <x:c r="K235" s="1"/>
      <x:c r="L235" s="1"/>
      <x:c r="M235" s="1"/>
    </x:row>
    <x:row r="236" ht="28" customHeight="1">
      <x:c r="A236" s="23"/>
      <x:c r="B236" s="23"/>
      <x:c r="C236" s="23"/>
      <x:c r="D236" s="29" t="str">
        <x:f>IF(A236="","",IF(J236="Comparable amounts shown",INDEX('Quote Comparison'!$H$118:$H$217,MATCH(B236,'Quote Comparison'!$A$118:$A$217,0)),""))</x:f>
      </x:c>
      <x:c r="E236" s="29" t="str">
        <x:f>IF(A236="","",IF(J236="Comparable amounts shown",INDEX('Quote Comparison'!$H$118:$H$217,MATCH(C236,'Quote Comparison'!$A$118:$A$217,0)),""))</x:f>
      </x:c>
      <x:c r="F236" s="29" t="str">
        <x:f>IF(A236="","",IF(J236="Comparable amounts shown",E236-D236,""))</x:f>
      </x:c>
      <x:c r="G236" s="25" t="str">
        <x:f>IF(A236="","",IF(J236="Comparable amounts shown",INDEX('Quote Comparison'!$E$8:$E$107,MATCH(B236,'Quote Comparison'!$A$8:$A$107,0)),""))</x:f>
      </x:c>
      <x:c r="H236" s="25" t="str">
        <x:f>IF(A236="","",IF(J236="Comparable amounts shown",INDEX('Quote Comparison'!$F$8:$F$107,MATCH(B236,'Quote Comparison'!$A$8:$A$107,0)),""))</x:f>
      </x:c>
      <x:c r="I236" s="25" t="str">
        <x:f>IF(A236="","",IF(J236="Comparable amounts shown",INDEX('Quote Comparison'!$G$8:$G$107,MATCH(B236,'Quote Comparison'!$A$8:$A$107,0)),""))</x:f>
      </x:c>
      <x:c r="J236" s="25" t="str">
        <x:f>IF(LEN(A236&amp;"")=0,IF(COUNTA(A236,B236,C236)=0,"","Enter Comparison ID"),IF(COUNTIFS('Quote Comparison'!$A$228:$A$327,A236)&lt;&gt;1,"Duplicate Comparison ID",IF(OR(B236="",C236=""),"Select two offers",IF(B236=C236,"Select different offers",IF(NOT(IF(AND(COUNTIFS('Quote Comparison'!$A$8:$A$107,B236)=1,COUNTIFS('Quote Comparison'!$A$8:$A$107,C236)=1,COUNTIFS('Quote Comparison'!$A$118:$A$217,B236)=1,COUNTIFS('Quote Comparison'!$A$118:$A$217,C236)=1),AND(INDEX('Quote Comparison'!$I$118:$I$217,MATCH(B236,'Quote Comparison'!$A$118:$A$217,0))="Comparable scope recorded",INDEX('Quote Comparison'!$I$118:$I$217,MATCH(C236,'Quote Comparison'!$A$118:$A$217,0))="Comparable scope recorded"),FALSE)),"Complete both offer and scope records",IF(NOT(AND(INDEX('Quote Comparison'!$B$8:$B$107,MATCH(B236,'Quote Comparison'!$A$8:$A$107,0))=INDEX('Quote Comparison'!$B$8:$B$107,MATCH(C236,'Quote Comparison'!$A$8:$A$107,0)),INDEX('Quote Comparison'!$C$8:$C$107,MATCH(B236,'Quote Comparison'!$A$8:$A$107,0))=INDEX('Quote Comparison'!$C$8:$C$107,MATCH(C236,'Quote Comparison'!$A$8:$A$107,0)),INDEX('Quote Comparison'!$E$8:$E$107,MATCH(B236,'Quote Comparison'!$A$8:$A$107,0))=INDEX('Quote Comparison'!$E$8:$E$107,MATCH(C236,'Quote Comparison'!$A$8:$A$107,0)),INDEX('Quote Comparison'!$F$8:$F$107,MATCH(B236,'Quote Comparison'!$A$8:$A$107,0))=INDEX('Quote Comparison'!$F$8:$F$107,MATCH(C236,'Quote Comparison'!$A$8:$A$107,0)),INDEX('Quote Comparison'!$G$8:$G$107,MATCH(B236,'Quote Comparison'!$A$8:$A$107,0))=INDEX('Quote Comparison'!$G$8:$G$107,MATCH(C236,'Quote Comparison'!$A$8:$A$107,0)),INDEX('Quote Comparison'!$D$118:$D$217,MATCH(B236,'Quote Comparison'!$A$118:$A$217,0))=INDEX('Quote Comparison'!$D$118:$D$217,MATCH(C236,'Quote Comparison'!$A$118:$A$217,0)),INDEX('Quote Comparison'!$E$118:$E$217,MATCH(B236,'Quote Comparison'!$A$118:$A$217,0))=INDEX('Quote Comparison'!$E$118:$E$217,MATCH(C236,'Quote Comparison'!$A$118:$A$217,0)))),"Opening, revision, currency, delivery or scope differs","Comparable amounts shown"))))))</x:f>
      </x:c>
      <x:c r="K236" s="1"/>
      <x:c r="L236" s="1"/>
      <x:c r="M236" s="1"/>
    </x:row>
    <x:row r="237" ht="28" customHeight="1">
      <x:c r="A237" s="23"/>
      <x:c r="B237" s="23"/>
      <x:c r="C237" s="23"/>
      <x:c r="D237" s="29" t="str">
        <x:f>IF(A237="","",IF(J237="Comparable amounts shown",INDEX('Quote Comparison'!$H$118:$H$217,MATCH(B237,'Quote Comparison'!$A$118:$A$217,0)),""))</x:f>
      </x:c>
      <x:c r="E237" s="29" t="str">
        <x:f>IF(A237="","",IF(J237="Comparable amounts shown",INDEX('Quote Comparison'!$H$118:$H$217,MATCH(C237,'Quote Comparison'!$A$118:$A$217,0)),""))</x:f>
      </x:c>
      <x:c r="F237" s="29" t="str">
        <x:f>IF(A237="","",IF(J237="Comparable amounts shown",E237-D237,""))</x:f>
      </x:c>
      <x:c r="G237" s="25" t="str">
        <x:f>IF(A237="","",IF(J237="Comparable amounts shown",INDEX('Quote Comparison'!$E$8:$E$107,MATCH(B237,'Quote Comparison'!$A$8:$A$107,0)),""))</x:f>
      </x:c>
      <x:c r="H237" s="25" t="str">
        <x:f>IF(A237="","",IF(J237="Comparable amounts shown",INDEX('Quote Comparison'!$F$8:$F$107,MATCH(B237,'Quote Comparison'!$A$8:$A$107,0)),""))</x:f>
      </x:c>
      <x:c r="I237" s="25" t="str">
        <x:f>IF(A237="","",IF(J237="Comparable amounts shown",INDEX('Quote Comparison'!$G$8:$G$107,MATCH(B237,'Quote Comparison'!$A$8:$A$107,0)),""))</x:f>
      </x:c>
      <x:c r="J237" s="25" t="str">
        <x:f>IF(LEN(A237&amp;"")=0,IF(COUNTA(A237,B237,C237)=0,"","Enter Comparison ID"),IF(COUNTIFS('Quote Comparison'!$A$228:$A$327,A237)&lt;&gt;1,"Duplicate Comparison ID",IF(OR(B237="",C237=""),"Select two offers",IF(B237=C237,"Select different offers",IF(NOT(IF(AND(COUNTIFS('Quote Comparison'!$A$8:$A$107,B237)=1,COUNTIFS('Quote Comparison'!$A$8:$A$107,C237)=1,COUNTIFS('Quote Comparison'!$A$118:$A$217,B237)=1,COUNTIFS('Quote Comparison'!$A$118:$A$217,C237)=1),AND(INDEX('Quote Comparison'!$I$118:$I$217,MATCH(B237,'Quote Comparison'!$A$118:$A$217,0))="Comparable scope recorded",INDEX('Quote Comparison'!$I$118:$I$217,MATCH(C237,'Quote Comparison'!$A$118:$A$217,0))="Comparable scope recorded"),FALSE)),"Complete both offer and scope records",IF(NOT(AND(INDEX('Quote Comparison'!$B$8:$B$107,MATCH(B237,'Quote Comparison'!$A$8:$A$107,0))=INDEX('Quote Comparison'!$B$8:$B$107,MATCH(C237,'Quote Comparison'!$A$8:$A$107,0)),INDEX('Quote Comparison'!$C$8:$C$107,MATCH(B237,'Quote Comparison'!$A$8:$A$107,0))=INDEX('Quote Comparison'!$C$8:$C$107,MATCH(C237,'Quote Comparison'!$A$8:$A$107,0)),INDEX('Quote Comparison'!$E$8:$E$107,MATCH(B237,'Quote Comparison'!$A$8:$A$107,0))=INDEX('Quote Comparison'!$E$8:$E$107,MATCH(C237,'Quote Comparison'!$A$8:$A$107,0)),INDEX('Quote Comparison'!$F$8:$F$107,MATCH(B237,'Quote Comparison'!$A$8:$A$107,0))=INDEX('Quote Comparison'!$F$8:$F$107,MATCH(C237,'Quote Comparison'!$A$8:$A$107,0)),INDEX('Quote Comparison'!$G$8:$G$107,MATCH(B237,'Quote Comparison'!$A$8:$A$107,0))=INDEX('Quote Comparison'!$G$8:$G$107,MATCH(C237,'Quote Comparison'!$A$8:$A$107,0)),INDEX('Quote Comparison'!$D$118:$D$217,MATCH(B237,'Quote Comparison'!$A$118:$A$217,0))=INDEX('Quote Comparison'!$D$118:$D$217,MATCH(C237,'Quote Comparison'!$A$118:$A$217,0)),INDEX('Quote Comparison'!$E$118:$E$217,MATCH(B237,'Quote Comparison'!$A$118:$A$217,0))=INDEX('Quote Comparison'!$E$118:$E$217,MATCH(C237,'Quote Comparison'!$A$118:$A$217,0)))),"Opening, revision, currency, delivery or scope differs","Comparable amounts shown"))))))</x:f>
      </x:c>
      <x:c r="K237" s="1"/>
      <x:c r="L237" s="1"/>
      <x:c r="M237" s="1"/>
    </x:row>
    <x:row r="238" ht="28" customHeight="1">
      <x:c r="A238" s="23"/>
      <x:c r="B238" s="23"/>
      <x:c r="C238" s="23"/>
      <x:c r="D238" s="29" t="str">
        <x:f>IF(A238="","",IF(J238="Comparable amounts shown",INDEX('Quote Comparison'!$H$118:$H$217,MATCH(B238,'Quote Comparison'!$A$118:$A$217,0)),""))</x:f>
      </x:c>
      <x:c r="E238" s="29" t="str">
        <x:f>IF(A238="","",IF(J238="Comparable amounts shown",INDEX('Quote Comparison'!$H$118:$H$217,MATCH(C238,'Quote Comparison'!$A$118:$A$217,0)),""))</x:f>
      </x:c>
      <x:c r="F238" s="29" t="str">
        <x:f>IF(A238="","",IF(J238="Comparable amounts shown",E238-D238,""))</x:f>
      </x:c>
      <x:c r="G238" s="25" t="str">
        <x:f>IF(A238="","",IF(J238="Comparable amounts shown",INDEX('Quote Comparison'!$E$8:$E$107,MATCH(B238,'Quote Comparison'!$A$8:$A$107,0)),""))</x:f>
      </x:c>
      <x:c r="H238" s="25" t="str">
        <x:f>IF(A238="","",IF(J238="Comparable amounts shown",INDEX('Quote Comparison'!$F$8:$F$107,MATCH(B238,'Quote Comparison'!$A$8:$A$107,0)),""))</x:f>
      </x:c>
      <x:c r="I238" s="25" t="str">
        <x:f>IF(A238="","",IF(J238="Comparable amounts shown",INDEX('Quote Comparison'!$G$8:$G$107,MATCH(B238,'Quote Comparison'!$A$8:$A$107,0)),""))</x:f>
      </x:c>
      <x:c r="J238" s="25" t="str">
        <x:f>IF(LEN(A238&amp;"")=0,IF(COUNTA(A238,B238,C238)=0,"","Enter Comparison ID"),IF(COUNTIFS('Quote Comparison'!$A$228:$A$327,A238)&lt;&gt;1,"Duplicate Comparison ID",IF(OR(B238="",C238=""),"Select two offers",IF(B238=C238,"Select different offers",IF(NOT(IF(AND(COUNTIFS('Quote Comparison'!$A$8:$A$107,B238)=1,COUNTIFS('Quote Comparison'!$A$8:$A$107,C238)=1,COUNTIFS('Quote Comparison'!$A$118:$A$217,B238)=1,COUNTIFS('Quote Comparison'!$A$118:$A$217,C238)=1),AND(INDEX('Quote Comparison'!$I$118:$I$217,MATCH(B238,'Quote Comparison'!$A$118:$A$217,0))="Comparable scope recorded",INDEX('Quote Comparison'!$I$118:$I$217,MATCH(C238,'Quote Comparison'!$A$118:$A$217,0))="Comparable scope recorded"),FALSE)),"Complete both offer and scope records",IF(NOT(AND(INDEX('Quote Comparison'!$B$8:$B$107,MATCH(B238,'Quote Comparison'!$A$8:$A$107,0))=INDEX('Quote Comparison'!$B$8:$B$107,MATCH(C238,'Quote Comparison'!$A$8:$A$107,0)),INDEX('Quote Comparison'!$C$8:$C$107,MATCH(B238,'Quote Comparison'!$A$8:$A$107,0))=INDEX('Quote Comparison'!$C$8:$C$107,MATCH(C238,'Quote Comparison'!$A$8:$A$107,0)),INDEX('Quote Comparison'!$E$8:$E$107,MATCH(B238,'Quote Comparison'!$A$8:$A$107,0))=INDEX('Quote Comparison'!$E$8:$E$107,MATCH(C238,'Quote Comparison'!$A$8:$A$107,0)),INDEX('Quote Comparison'!$F$8:$F$107,MATCH(B238,'Quote Comparison'!$A$8:$A$107,0))=INDEX('Quote Comparison'!$F$8:$F$107,MATCH(C238,'Quote Comparison'!$A$8:$A$107,0)),INDEX('Quote Comparison'!$G$8:$G$107,MATCH(B238,'Quote Comparison'!$A$8:$A$107,0))=INDEX('Quote Comparison'!$G$8:$G$107,MATCH(C238,'Quote Comparison'!$A$8:$A$107,0)),INDEX('Quote Comparison'!$D$118:$D$217,MATCH(B238,'Quote Comparison'!$A$118:$A$217,0))=INDEX('Quote Comparison'!$D$118:$D$217,MATCH(C238,'Quote Comparison'!$A$118:$A$217,0)),INDEX('Quote Comparison'!$E$118:$E$217,MATCH(B238,'Quote Comparison'!$A$118:$A$217,0))=INDEX('Quote Comparison'!$E$118:$E$217,MATCH(C238,'Quote Comparison'!$A$118:$A$217,0)))),"Opening, revision, currency, delivery or scope differs","Comparable amounts shown"))))))</x:f>
      </x:c>
      <x:c r="K238" s="1"/>
      <x:c r="L238" s="1"/>
      <x:c r="M238" s="1"/>
    </x:row>
    <x:row r="239" ht="28" customHeight="1">
      <x:c r="A239" s="23"/>
      <x:c r="B239" s="23"/>
      <x:c r="C239" s="23"/>
      <x:c r="D239" s="29" t="str">
        <x:f>IF(A239="","",IF(J239="Comparable amounts shown",INDEX('Quote Comparison'!$H$118:$H$217,MATCH(B239,'Quote Comparison'!$A$118:$A$217,0)),""))</x:f>
      </x:c>
      <x:c r="E239" s="29" t="str">
        <x:f>IF(A239="","",IF(J239="Comparable amounts shown",INDEX('Quote Comparison'!$H$118:$H$217,MATCH(C239,'Quote Comparison'!$A$118:$A$217,0)),""))</x:f>
      </x:c>
      <x:c r="F239" s="29" t="str">
        <x:f>IF(A239="","",IF(J239="Comparable amounts shown",E239-D239,""))</x:f>
      </x:c>
      <x:c r="G239" s="25" t="str">
        <x:f>IF(A239="","",IF(J239="Comparable amounts shown",INDEX('Quote Comparison'!$E$8:$E$107,MATCH(B239,'Quote Comparison'!$A$8:$A$107,0)),""))</x:f>
      </x:c>
      <x:c r="H239" s="25" t="str">
        <x:f>IF(A239="","",IF(J239="Comparable amounts shown",INDEX('Quote Comparison'!$F$8:$F$107,MATCH(B239,'Quote Comparison'!$A$8:$A$107,0)),""))</x:f>
      </x:c>
      <x:c r="I239" s="25" t="str">
        <x:f>IF(A239="","",IF(J239="Comparable amounts shown",INDEX('Quote Comparison'!$G$8:$G$107,MATCH(B239,'Quote Comparison'!$A$8:$A$107,0)),""))</x:f>
      </x:c>
      <x:c r="J239" s="25" t="str">
        <x:f>IF(LEN(A239&amp;"")=0,IF(COUNTA(A239,B239,C239)=0,"","Enter Comparison ID"),IF(COUNTIFS('Quote Comparison'!$A$228:$A$327,A239)&lt;&gt;1,"Duplicate Comparison ID",IF(OR(B239="",C239=""),"Select two offers",IF(B239=C239,"Select different offers",IF(NOT(IF(AND(COUNTIFS('Quote Comparison'!$A$8:$A$107,B239)=1,COUNTIFS('Quote Comparison'!$A$8:$A$107,C239)=1,COUNTIFS('Quote Comparison'!$A$118:$A$217,B239)=1,COUNTIFS('Quote Comparison'!$A$118:$A$217,C239)=1),AND(INDEX('Quote Comparison'!$I$118:$I$217,MATCH(B239,'Quote Comparison'!$A$118:$A$217,0))="Comparable scope recorded",INDEX('Quote Comparison'!$I$118:$I$217,MATCH(C239,'Quote Comparison'!$A$118:$A$217,0))="Comparable scope recorded"),FALSE)),"Complete both offer and scope records",IF(NOT(AND(INDEX('Quote Comparison'!$B$8:$B$107,MATCH(B239,'Quote Comparison'!$A$8:$A$107,0))=INDEX('Quote Comparison'!$B$8:$B$107,MATCH(C239,'Quote Comparison'!$A$8:$A$107,0)),INDEX('Quote Comparison'!$C$8:$C$107,MATCH(B239,'Quote Comparison'!$A$8:$A$107,0))=INDEX('Quote Comparison'!$C$8:$C$107,MATCH(C239,'Quote Comparison'!$A$8:$A$107,0)),INDEX('Quote Comparison'!$E$8:$E$107,MATCH(B239,'Quote Comparison'!$A$8:$A$107,0))=INDEX('Quote Comparison'!$E$8:$E$107,MATCH(C239,'Quote Comparison'!$A$8:$A$107,0)),INDEX('Quote Comparison'!$F$8:$F$107,MATCH(B239,'Quote Comparison'!$A$8:$A$107,0))=INDEX('Quote Comparison'!$F$8:$F$107,MATCH(C239,'Quote Comparison'!$A$8:$A$107,0)),INDEX('Quote Comparison'!$G$8:$G$107,MATCH(B239,'Quote Comparison'!$A$8:$A$107,0))=INDEX('Quote Comparison'!$G$8:$G$107,MATCH(C239,'Quote Comparison'!$A$8:$A$107,0)),INDEX('Quote Comparison'!$D$118:$D$217,MATCH(B239,'Quote Comparison'!$A$118:$A$217,0))=INDEX('Quote Comparison'!$D$118:$D$217,MATCH(C239,'Quote Comparison'!$A$118:$A$217,0)),INDEX('Quote Comparison'!$E$118:$E$217,MATCH(B239,'Quote Comparison'!$A$118:$A$217,0))=INDEX('Quote Comparison'!$E$118:$E$217,MATCH(C239,'Quote Comparison'!$A$118:$A$217,0)))),"Opening, revision, currency, delivery or scope differs","Comparable amounts shown"))))))</x:f>
      </x:c>
      <x:c r="K239" s="1"/>
      <x:c r="L239" s="1"/>
      <x:c r="M239" s="1"/>
    </x:row>
    <x:row r="240" ht="28" customHeight="1">
      <x:c r="A240" s="23"/>
      <x:c r="B240" s="23"/>
      <x:c r="C240" s="23"/>
      <x:c r="D240" s="29" t="str">
        <x:f>IF(A240="","",IF(J240="Comparable amounts shown",INDEX('Quote Comparison'!$H$118:$H$217,MATCH(B240,'Quote Comparison'!$A$118:$A$217,0)),""))</x:f>
      </x:c>
      <x:c r="E240" s="29" t="str">
        <x:f>IF(A240="","",IF(J240="Comparable amounts shown",INDEX('Quote Comparison'!$H$118:$H$217,MATCH(C240,'Quote Comparison'!$A$118:$A$217,0)),""))</x:f>
      </x:c>
      <x:c r="F240" s="29" t="str">
        <x:f>IF(A240="","",IF(J240="Comparable amounts shown",E240-D240,""))</x:f>
      </x:c>
      <x:c r="G240" s="25" t="str">
        <x:f>IF(A240="","",IF(J240="Comparable amounts shown",INDEX('Quote Comparison'!$E$8:$E$107,MATCH(B240,'Quote Comparison'!$A$8:$A$107,0)),""))</x:f>
      </x:c>
      <x:c r="H240" s="25" t="str">
        <x:f>IF(A240="","",IF(J240="Comparable amounts shown",INDEX('Quote Comparison'!$F$8:$F$107,MATCH(B240,'Quote Comparison'!$A$8:$A$107,0)),""))</x:f>
      </x:c>
      <x:c r="I240" s="25" t="str">
        <x:f>IF(A240="","",IF(J240="Comparable amounts shown",INDEX('Quote Comparison'!$G$8:$G$107,MATCH(B240,'Quote Comparison'!$A$8:$A$107,0)),""))</x:f>
      </x:c>
      <x:c r="J240" s="25" t="str">
        <x:f>IF(LEN(A240&amp;"")=0,IF(COUNTA(A240,B240,C240)=0,"","Enter Comparison ID"),IF(COUNTIFS('Quote Comparison'!$A$228:$A$327,A240)&lt;&gt;1,"Duplicate Comparison ID",IF(OR(B240="",C240=""),"Select two offers",IF(B240=C240,"Select different offers",IF(NOT(IF(AND(COUNTIFS('Quote Comparison'!$A$8:$A$107,B240)=1,COUNTIFS('Quote Comparison'!$A$8:$A$107,C240)=1,COUNTIFS('Quote Comparison'!$A$118:$A$217,B240)=1,COUNTIFS('Quote Comparison'!$A$118:$A$217,C240)=1),AND(INDEX('Quote Comparison'!$I$118:$I$217,MATCH(B240,'Quote Comparison'!$A$118:$A$217,0))="Comparable scope recorded",INDEX('Quote Comparison'!$I$118:$I$217,MATCH(C240,'Quote Comparison'!$A$118:$A$217,0))="Comparable scope recorded"),FALSE)),"Complete both offer and scope records",IF(NOT(AND(INDEX('Quote Comparison'!$B$8:$B$107,MATCH(B240,'Quote Comparison'!$A$8:$A$107,0))=INDEX('Quote Comparison'!$B$8:$B$107,MATCH(C240,'Quote Comparison'!$A$8:$A$107,0)),INDEX('Quote Comparison'!$C$8:$C$107,MATCH(B240,'Quote Comparison'!$A$8:$A$107,0))=INDEX('Quote Comparison'!$C$8:$C$107,MATCH(C240,'Quote Comparison'!$A$8:$A$107,0)),INDEX('Quote Comparison'!$E$8:$E$107,MATCH(B240,'Quote Comparison'!$A$8:$A$107,0))=INDEX('Quote Comparison'!$E$8:$E$107,MATCH(C240,'Quote Comparison'!$A$8:$A$107,0)),INDEX('Quote Comparison'!$F$8:$F$107,MATCH(B240,'Quote Comparison'!$A$8:$A$107,0))=INDEX('Quote Comparison'!$F$8:$F$107,MATCH(C240,'Quote Comparison'!$A$8:$A$107,0)),INDEX('Quote Comparison'!$G$8:$G$107,MATCH(B240,'Quote Comparison'!$A$8:$A$107,0))=INDEX('Quote Comparison'!$G$8:$G$107,MATCH(C240,'Quote Comparison'!$A$8:$A$107,0)),INDEX('Quote Comparison'!$D$118:$D$217,MATCH(B240,'Quote Comparison'!$A$118:$A$217,0))=INDEX('Quote Comparison'!$D$118:$D$217,MATCH(C240,'Quote Comparison'!$A$118:$A$217,0)),INDEX('Quote Comparison'!$E$118:$E$217,MATCH(B240,'Quote Comparison'!$A$118:$A$217,0))=INDEX('Quote Comparison'!$E$118:$E$217,MATCH(C240,'Quote Comparison'!$A$118:$A$217,0)))),"Opening, revision, currency, delivery or scope differs","Comparable amounts shown"))))))</x:f>
      </x:c>
      <x:c r="K240" s="1"/>
      <x:c r="L240" s="1"/>
      <x:c r="M240" s="1"/>
    </x:row>
    <x:row r="241" ht="28" customHeight="1">
      <x:c r="A241" s="23"/>
      <x:c r="B241" s="23"/>
      <x:c r="C241" s="23"/>
      <x:c r="D241" s="29" t="str">
        <x:f>IF(A241="","",IF(J241="Comparable amounts shown",INDEX('Quote Comparison'!$H$118:$H$217,MATCH(B241,'Quote Comparison'!$A$118:$A$217,0)),""))</x:f>
      </x:c>
      <x:c r="E241" s="29" t="str">
        <x:f>IF(A241="","",IF(J241="Comparable amounts shown",INDEX('Quote Comparison'!$H$118:$H$217,MATCH(C241,'Quote Comparison'!$A$118:$A$217,0)),""))</x:f>
      </x:c>
      <x:c r="F241" s="29" t="str">
        <x:f>IF(A241="","",IF(J241="Comparable amounts shown",E241-D241,""))</x:f>
      </x:c>
      <x:c r="G241" s="25" t="str">
        <x:f>IF(A241="","",IF(J241="Comparable amounts shown",INDEX('Quote Comparison'!$E$8:$E$107,MATCH(B241,'Quote Comparison'!$A$8:$A$107,0)),""))</x:f>
      </x:c>
      <x:c r="H241" s="25" t="str">
        <x:f>IF(A241="","",IF(J241="Comparable amounts shown",INDEX('Quote Comparison'!$F$8:$F$107,MATCH(B241,'Quote Comparison'!$A$8:$A$107,0)),""))</x:f>
      </x:c>
      <x:c r="I241" s="25" t="str">
        <x:f>IF(A241="","",IF(J241="Comparable amounts shown",INDEX('Quote Comparison'!$G$8:$G$107,MATCH(B241,'Quote Comparison'!$A$8:$A$107,0)),""))</x:f>
      </x:c>
      <x:c r="J241" s="25" t="str">
        <x:f>IF(LEN(A241&amp;"")=0,IF(COUNTA(A241,B241,C241)=0,"","Enter Comparison ID"),IF(COUNTIFS('Quote Comparison'!$A$228:$A$327,A241)&lt;&gt;1,"Duplicate Comparison ID",IF(OR(B241="",C241=""),"Select two offers",IF(B241=C241,"Select different offers",IF(NOT(IF(AND(COUNTIFS('Quote Comparison'!$A$8:$A$107,B241)=1,COUNTIFS('Quote Comparison'!$A$8:$A$107,C241)=1,COUNTIFS('Quote Comparison'!$A$118:$A$217,B241)=1,COUNTIFS('Quote Comparison'!$A$118:$A$217,C241)=1),AND(INDEX('Quote Comparison'!$I$118:$I$217,MATCH(B241,'Quote Comparison'!$A$118:$A$217,0))="Comparable scope recorded",INDEX('Quote Comparison'!$I$118:$I$217,MATCH(C241,'Quote Comparison'!$A$118:$A$217,0))="Comparable scope recorded"),FALSE)),"Complete both offer and scope records",IF(NOT(AND(INDEX('Quote Comparison'!$B$8:$B$107,MATCH(B241,'Quote Comparison'!$A$8:$A$107,0))=INDEX('Quote Comparison'!$B$8:$B$107,MATCH(C241,'Quote Comparison'!$A$8:$A$107,0)),INDEX('Quote Comparison'!$C$8:$C$107,MATCH(B241,'Quote Comparison'!$A$8:$A$107,0))=INDEX('Quote Comparison'!$C$8:$C$107,MATCH(C241,'Quote Comparison'!$A$8:$A$107,0)),INDEX('Quote Comparison'!$E$8:$E$107,MATCH(B241,'Quote Comparison'!$A$8:$A$107,0))=INDEX('Quote Comparison'!$E$8:$E$107,MATCH(C241,'Quote Comparison'!$A$8:$A$107,0)),INDEX('Quote Comparison'!$F$8:$F$107,MATCH(B241,'Quote Comparison'!$A$8:$A$107,0))=INDEX('Quote Comparison'!$F$8:$F$107,MATCH(C241,'Quote Comparison'!$A$8:$A$107,0)),INDEX('Quote Comparison'!$G$8:$G$107,MATCH(B241,'Quote Comparison'!$A$8:$A$107,0))=INDEX('Quote Comparison'!$G$8:$G$107,MATCH(C241,'Quote Comparison'!$A$8:$A$107,0)),INDEX('Quote Comparison'!$D$118:$D$217,MATCH(B241,'Quote Comparison'!$A$118:$A$217,0))=INDEX('Quote Comparison'!$D$118:$D$217,MATCH(C241,'Quote Comparison'!$A$118:$A$217,0)),INDEX('Quote Comparison'!$E$118:$E$217,MATCH(B241,'Quote Comparison'!$A$118:$A$217,0))=INDEX('Quote Comparison'!$E$118:$E$217,MATCH(C241,'Quote Comparison'!$A$118:$A$217,0)))),"Opening, revision, currency, delivery or scope differs","Comparable amounts shown"))))))</x:f>
      </x:c>
      <x:c r="K241" s="1"/>
      <x:c r="L241" s="1"/>
      <x:c r="M241" s="1"/>
    </x:row>
    <x:row r="242" ht="28" customHeight="1">
      <x:c r="A242" s="23"/>
      <x:c r="B242" s="23"/>
      <x:c r="C242" s="23"/>
      <x:c r="D242" s="29" t="str">
        <x:f>IF(A242="","",IF(J242="Comparable amounts shown",INDEX('Quote Comparison'!$H$118:$H$217,MATCH(B242,'Quote Comparison'!$A$118:$A$217,0)),""))</x:f>
      </x:c>
      <x:c r="E242" s="29" t="str">
        <x:f>IF(A242="","",IF(J242="Comparable amounts shown",INDEX('Quote Comparison'!$H$118:$H$217,MATCH(C242,'Quote Comparison'!$A$118:$A$217,0)),""))</x:f>
      </x:c>
      <x:c r="F242" s="29" t="str">
        <x:f>IF(A242="","",IF(J242="Comparable amounts shown",E242-D242,""))</x:f>
      </x:c>
      <x:c r="G242" s="25" t="str">
        <x:f>IF(A242="","",IF(J242="Comparable amounts shown",INDEX('Quote Comparison'!$E$8:$E$107,MATCH(B242,'Quote Comparison'!$A$8:$A$107,0)),""))</x:f>
      </x:c>
      <x:c r="H242" s="25" t="str">
        <x:f>IF(A242="","",IF(J242="Comparable amounts shown",INDEX('Quote Comparison'!$F$8:$F$107,MATCH(B242,'Quote Comparison'!$A$8:$A$107,0)),""))</x:f>
      </x:c>
      <x:c r="I242" s="25" t="str">
        <x:f>IF(A242="","",IF(J242="Comparable amounts shown",INDEX('Quote Comparison'!$G$8:$G$107,MATCH(B242,'Quote Comparison'!$A$8:$A$107,0)),""))</x:f>
      </x:c>
      <x:c r="J242" s="25" t="str">
        <x:f>IF(LEN(A242&amp;"")=0,IF(COUNTA(A242,B242,C242)=0,"","Enter Comparison ID"),IF(COUNTIFS('Quote Comparison'!$A$228:$A$327,A242)&lt;&gt;1,"Duplicate Comparison ID",IF(OR(B242="",C242=""),"Select two offers",IF(B242=C242,"Select different offers",IF(NOT(IF(AND(COUNTIFS('Quote Comparison'!$A$8:$A$107,B242)=1,COUNTIFS('Quote Comparison'!$A$8:$A$107,C242)=1,COUNTIFS('Quote Comparison'!$A$118:$A$217,B242)=1,COUNTIFS('Quote Comparison'!$A$118:$A$217,C242)=1),AND(INDEX('Quote Comparison'!$I$118:$I$217,MATCH(B242,'Quote Comparison'!$A$118:$A$217,0))="Comparable scope recorded",INDEX('Quote Comparison'!$I$118:$I$217,MATCH(C242,'Quote Comparison'!$A$118:$A$217,0))="Comparable scope recorded"),FALSE)),"Complete both offer and scope records",IF(NOT(AND(INDEX('Quote Comparison'!$B$8:$B$107,MATCH(B242,'Quote Comparison'!$A$8:$A$107,0))=INDEX('Quote Comparison'!$B$8:$B$107,MATCH(C242,'Quote Comparison'!$A$8:$A$107,0)),INDEX('Quote Comparison'!$C$8:$C$107,MATCH(B242,'Quote Comparison'!$A$8:$A$107,0))=INDEX('Quote Comparison'!$C$8:$C$107,MATCH(C242,'Quote Comparison'!$A$8:$A$107,0)),INDEX('Quote Comparison'!$E$8:$E$107,MATCH(B242,'Quote Comparison'!$A$8:$A$107,0))=INDEX('Quote Comparison'!$E$8:$E$107,MATCH(C242,'Quote Comparison'!$A$8:$A$107,0)),INDEX('Quote Comparison'!$F$8:$F$107,MATCH(B242,'Quote Comparison'!$A$8:$A$107,0))=INDEX('Quote Comparison'!$F$8:$F$107,MATCH(C242,'Quote Comparison'!$A$8:$A$107,0)),INDEX('Quote Comparison'!$G$8:$G$107,MATCH(B242,'Quote Comparison'!$A$8:$A$107,0))=INDEX('Quote Comparison'!$G$8:$G$107,MATCH(C242,'Quote Comparison'!$A$8:$A$107,0)),INDEX('Quote Comparison'!$D$118:$D$217,MATCH(B242,'Quote Comparison'!$A$118:$A$217,0))=INDEX('Quote Comparison'!$D$118:$D$217,MATCH(C242,'Quote Comparison'!$A$118:$A$217,0)),INDEX('Quote Comparison'!$E$118:$E$217,MATCH(B242,'Quote Comparison'!$A$118:$A$217,0))=INDEX('Quote Comparison'!$E$118:$E$217,MATCH(C242,'Quote Comparison'!$A$118:$A$217,0)))),"Opening, revision, currency, delivery or scope differs","Comparable amounts shown"))))))</x:f>
      </x:c>
      <x:c r="K242" s="1"/>
      <x:c r="L242" s="1"/>
      <x:c r="M242" s="1"/>
    </x:row>
    <x:row r="243" ht="28" customHeight="1">
      <x:c r="A243" s="23"/>
      <x:c r="B243" s="23"/>
      <x:c r="C243" s="23"/>
      <x:c r="D243" s="29" t="str">
        <x:f>IF(A243="","",IF(J243="Comparable amounts shown",INDEX('Quote Comparison'!$H$118:$H$217,MATCH(B243,'Quote Comparison'!$A$118:$A$217,0)),""))</x:f>
      </x:c>
      <x:c r="E243" s="29" t="str">
        <x:f>IF(A243="","",IF(J243="Comparable amounts shown",INDEX('Quote Comparison'!$H$118:$H$217,MATCH(C243,'Quote Comparison'!$A$118:$A$217,0)),""))</x:f>
      </x:c>
      <x:c r="F243" s="29" t="str">
        <x:f>IF(A243="","",IF(J243="Comparable amounts shown",E243-D243,""))</x:f>
      </x:c>
      <x:c r="G243" s="25" t="str">
        <x:f>IF(A243="","",IF(J243="Comparable amounts shown",INDEX('Quote Comparison'!$E$8:$E$107,MATCH(B243,'Quote Comparison'!$A$8:$A$107,0)),""))</x:f>
      </x:c>
      <x:c r="H243" s="25" t="str">
        <x:f>IF(A243="","",IF(J243="Comparable amounts shown",INDEX('Quote Comparison'!$F$8:$F$107,MATCH(B243,'Quote Comparison'!$A$8:$A$107,0)),""))</x:f>
      </x:c>
      <x:c r="I243" s="25" t="str">
        <x:f>IF(A243="","",IF(J243="Comparable amounts shown",INDEX('Quote Comparison'!$G$8:$G$107,MATCH(B243,'Quote Comparison'!$A$8:$A$107,0)),""))</x:f>
      </x:c>
      <x:c r="J243" s="25" t="str">
        <x:f>IF(LEN(A243&amp;"")=0,IF(COUNTA(A243,B243,C243)=0,"","Enter Comparison ID"),IF(COUNTIFS('Quote Comparison'!$A$228:$A$327,A243)&lt;&gt;1,"Duplicate Comparison ID",IF(OR(B243="",C243=""),"Select two offers",IF(B243=C243,"Select different offers",IF(NOT(IF(AND(COUNTIFS('Quote Comparison'!$A$8:$A$107,B243)=1,COUNTIFS('Quote Comparison'!$A$8:$A$107,C243)=1,COUNTIFS('Quote Comparison'!$A$118:$A$217,B243)=1,COUNTIFS('Quote Comparison'!$A$118:$A$217,C243)=1),AND(INDEX('Quote Comparison'!$I$118:$I$217,MATCH(B243,'Quote Comparison'!$A$118:$A$217,0))="Comparable scope recorded",INDEX('Quote Comparison'!$I$118:$I$217,MATCH(C243,'Quote Comparison'!$A$118:$A$217,0))="Comparable scope recorded"),FALSE)),"Complete both offer and scope records",IF(NOT(AND(INDEX('Quote Comparison'!$B$8:$B$107,MATCH(B243,'Quote Comparison'!$A$8:$A$107,0))=INDEX('Quote Comparison'!$B$8:$B$107,MATCH(C243,'Quote Comparison'!$A$8:$A$107,0)),INDEX('Quote Comparison'!$C$8:$C$107,MATCH(B243,'Quote Comparison'!$A$8:$A$107,0))=INDEX('Quote Comparison'!$C$8:$C$107,MATCH(C243,'Quote Comparison'!$A$8:$A$107,0)),INDEX('Quote Comparison'!$E$8:$E$107,MATCH(B243,'Quote Comparison'!$A$8:$A$107,0))=INDEX('Quote Comparison'!$E$8:$E$107,MATCH(C243,'Quote Comparison'!$A$8:$A$107,0)),INDEX('Quote Comparison'!$F$8:$F$107,MATCH(B243,'Quote Comparison'!$A$8:$A$107,0))=INDEX('Quote Comparison'!$F$8:$F$107,MATCH(C243,'Quote Comparison'!$A$8:$A$107,0)),INDEX('Quote Comparison'!$G$8:$G$107,MATCH(B243,'Quote Comparison'!$A$8:$A$107,0))=INDEX('Quote Comparison'!$G$8:$G$107,MATCH(C243,'Quote Comparison'!$A$8:$A$107,0)),INDEX('Quote Comparison'!$D$118:$D$217,MATCH(B243,'Quote Comparison'!$A$118:$A$217,0))=INDEX('Quote Comparison'!$D$118:$D$217,MATCH(C243,'Quote Comparison'!$A$118:$A$217,0)),INDEX('Quote Comparison'!$E$118:$E$217,MATCH(B243,'Quote Comparison'!$A$118:$A$217,0))=INDEX('Quote Comparison'!$E$118:$E$217,MATCH(C243,'Quote Comparison'!$A$118:$A$217,0)))),"Opening, revision, currency, delivery or scope differs","Comparable amounts shown"))))))</x:f>
      </x:c>
      <x:c r="K243" s="1"/>
      <x:c r="L243" s="1"/>
      <x:c r="M243" s="1"/>
    </x:row>
    <x:row r="244" ht="28" customHeight="1">
      <x:c r="A244" s="23"/>
      <x:c r="B244" s="23"/>
      <x:c r="C244" s="23"/>
      <x:c r="D244" s="29" t="str">
        <x:f>IF(A244="","",IF(J244="Comparable amounts shown",INDEX('Quote Comparison'!$H$118:$H$217,MATCH(B244,'Quote Comparison'!$A$118:$A$217,0)),""))</x:f>
      </x:c>
      <x:c r="E244" s="29" t="str">
        <x:f>IF(A244="","",IF(J244="Comparable amounts shown",INDEX('Quote Comparison'!$H$118:$H$217,MATCH(C244,'Quote Comparison'!$A$118:$A$217,0)),""))</x:f>
      </x:c>
      <x:c r="F244" s="29" t="str">
        <x:f>IF(A244="","",IF(J244="Comparable amounts shown",E244-D244,""))</x:f>
      </x:c>
      <x:c r="G244" s="25" t="str">
        <x:f>IF(A244="","",IF(J244="Comparable amounts shown",INDEX('Quote Comparison'!$E$8:$E$107,MATCH(B244,'Quote Comparison'!$A$8:$A$107,0)),""))</x:f>
      </x:c>
      <x:c r="H244" s="25" t="str">
        <x:f>IF(A244="","",IF(J244="Comparable amounts shown",INDEX('Quote Comparison'!$F$8:$F$107,MATCH(B244,'Quote Comparison'!$A$8:$A$107,0)),""))</x:f>
      </x:c>
      <x:c r="I244" s="25" t="str">
        <x:f>IF(A244="","",IF(J244="Comparable amounts shown",INDEX('Quote Comparison'!$G$8:$G$107,MATCH(B244,'Quote Comparison'!$A$8:$A$107,0)),""))</x:f>
      </x:c>
      <x:c r="J244" s="25" t="str">
        <x:f>IF(LEN(A244&amp;"")=0,IF(COUNTA(A244,B244,C244)=0,"","Enter Comparison ID"),IF(COUNTIFS('Quote Comparison'!$A$228:$A$327,A244)&lt;&gt;1,"Duplicate Comparison ID",IF(OR(B244="",C244=""),"Select two offers",IF(B244=C244,"Select different offers",IF(NOT(IF(AND(COUNTIFS('Quote Comparison'!$A$8:$A$107,B244)=1,COUNTIFS('Quote Comparison'!$A$8:$A$107,C244)=1,COUNTIFS('Quote Comparison'!$A$118:$A$217,B244)=1,COUNTIFS('Quote Comparison'!$A$118:$A$217,C244)=1),AND(INDEX('Quote Comparison'!$I$118:$I$217,MATCH(B244,'Quote Comparison'!$A$118:$A$217,0))="Comparable scope recorded",INDEX('Quote Comparison'!$I$118:$I$217,MATCH(C244,'Quote Comparison'!$A$118:$A$217,0))="Comparable scope recorded"),FALSE)),"Complete both offer and scope records",IF(NOT(AND(INDEX('Quote Comparison'!$B$8:$B$107,MATCH(B244,'Quote Comparison'!$A$8:$A$107,0))=INDEX('Quote Comparison'!$B$8:$B$107,MATCH(C244,'Quote Comparison'!$A$8:$A$107,0)),INDEX('Quote Comparison'!$C$8:$C$107,MATCH(B244,'Quote Comparison'!$A$8:$A$107,0))=INDEX('Quote Comparison'!$C$8:$C$107,MATCH(C244,'Quote Comparison'!$A$8:$A$107,0)),INDEX('Quote Comparison'!$E$8:$E$107,MATCH(B244,'Quote Comparison'!$A$8:$A$107,0))=INDEX('Quote Comparison'!$E$8:$E$107,MATCH(C244,'Quote Comparison'!$A$8:$A$107,0)),INDEX('Quote Comparison'!$F$8:$F$107,MATCH(B244,'Quote Comparison'!$A$8:$A$107,0))=INDEX('Quote Comparison'!$F$8:$F$107,MATCH(C244,'Quote Comparison'!$A$8:$A$107,0)),INDEX('Quote Comparison'!$G$8:$G$107,MATCH(B244,'Quote Comparison'!$A$8:$A$107,0))=INDEX('Quote Comparison'!$G$8:$G$107,MATCH(C244,'Quote Comparison'!$A$8:$A$107,0)),INDEX('Quote Comparison'!$D$118:$D$217,MATCH(B244,'Quote Comparison'!$A$118:$A$217,0))=INDEX('Quote Comparison'!$D$118:$D$217,MATCH(C244,'Quote Comparison'!$A$118:$A$217,0)),INDEX('Quote Comparison'!$E$118:$E$217,MATCH(B244,'Quote Comparison'!$A$118:$A$217,0))=INDEX('Quote Comparison'!$E$118:$E$217,MATCH(C244,'Quote Comparison'!$A$118:$A$217,0)))),"Opening, revision, currency, delivery or scope differs","Comparable amounts shown"))))))</x:f>
      </x:c>
      <x:c r="K244" s="1"/>
      <x:c r="L244" s="1"/>
      <x:c r="M244" s="1"/>
    </x:row>
    <x:row r="245" ht="28" customHeight="1">
      <x:c r="A245" s="23"/>
      <x:c r="B245" s="23"/>
      <x:c r="C245" s="23"/>
      <x:c r="D245" s="29" t="str">
        <x:f>IF(A245="","",IF(J245="Comparable amounts shown",INDEX('Quote Comparison'!$H$118:$H$217,MATCH(B245,'Quote Comparison'!$A$118:$A$217,0)),""))</x:f>
      </x:c>
      <x:c r="E245" s="29" t="str">
        <x:f>IF(A245="","",IF(J245="Comparable amounts shown",INDEX('Quote Comparison'!$H$118:$H$217,MATCH(C245,'Quote Comparison'!$A$118:$A$217,0)),""))</x:f>
      </x:c>
      <x:c r="F245" s="29" t="str">
        <x:f>IF(A245="","",IF(J245="Comparable amounts shown",E245-D245,""))</x:f>
      </x:c>
      <x:c r="G245" s="25" t="str">
        <x:f>IF(A245="","",IF(J245="Comparable amounts shown",INDEX('Quote Comparison'!$E$8:$E$107,MATCH(B245,'Quote Comparison'!$A$8:$A$107,0)),""))</x:f>
      </x:c>
      <x:c r="H245" s="25" t="str">
        <x:f>IF(A245="","",IF(J245="Comparable amounts shown",INDEX('Quote Comparison'!$F$8:$F$107,MATCH(B245,'Quote Comparison'!$A$8:$A$107,0)),""))</x:f>
      </x:c>
      <x:c r="I245" s="25" t="str">
        <x:f>IF(A245="","",IF(J245="Comparable amounts shown",INDEX('Quote Comparison'!$G$8:$G$107,MATCH(B245,'Quote Comparison'!$A$8:$A$107,0)),""))</x:f>
      </x:c>
      <x:c r="J245" s="25" t="str">
        <x:f>IF(LEN(A245&amp;"")=0,IF(COUNTA(A245,B245,C245)=0,"","Enter Comparison ID"),IF(COUNTIFS('Quote Comparison'!$A$228:$A$327,A245)&lt;&gt;1,"Duplicate Comparison ID",IF(OR(B245="",C245=""),"Select two offers",IF(B245=C245,"Select different offers",IF(NOT(IF(AND(COUNTIFS('Quote Comparison'!$A$8:$A$107,B245)=1,COUNTIFS('Quote Comparison'!$A$8:$A$107,C245)=1,COUNTIFS('Quote Comparison'!$A$118:$A$217,B245)=1,COUNTIFS('Quote Comparison'!$A$118:$A$217,C245)=1),AND(INDEX('Quote Comparison'!$I$118:$I$217,MATCH(B245,'Quote Comparison'!$A$118:$A$217,0))="Comparable scope recorded",INDEX('Quote Comparison'!$I$118:$I$217,MATCH(C245,'Quote Comparison'!$A$118:$A$217,0))="Comparable scope recorded"),FALSE)),"Complete both offer and scope records",IF(NOT(AND(INDEX('Quote Comparison'!$B$8:$B$107,MATCH(B245,'Quote Comparison'!$A$8:$A$107,0))=INDEX('Quote Comparison'!$B$8:$B$107,MATCH(C245,'Quote Comparison'!$A$8:$A$107,0)),INDEX('Quote Comparison'!$C$8:$C$107,MATCH(B245,'Quote Comparison'!$A$8:$A$107,0))=INDEX('Quote Comparison'!$C$8:$C$107,MATCH(C245,'Quote Comparison'!$A$8:$A$107,0)),INDEX('Quote Comparison'!$E$8:$E$107,MATCH(B245,'Quote Comparison'!$A$8:$A$107,0))=INDEX('Quote Comparison'!$E$8:$E$107,MATCH(C245,'Quote Comparison'!$A$8:$A$107,0)),INDEX('Quote Comparison'!$F$8:$F$107,MATCH(B245,'Quote Comparison'!$A$8:$A$107,0))=INDEX('Quote Comparison'!$F$8:$F$107,MATCH(C245,'Quote Comparison'!$A$8:$A$107,0)),INDEX('Quote Comparison'!$G$8:$G$107,MATCH(B245,'Quote Comparison'!$A$8:$A$107,0))=INDEX('Quote Comparison'!$G$8:$G$107,MATCH(C245,'Quote Comparison'!$A$8:$A$107,0)),INDEX('Quote Comparison'!$D$118:$D$217,MATCH(B245,'Quote Comparison'!$A$118:$A$217,0))=INDEX('Quote Comparison'!$D$118:$D$217,MATCH(C245,'Quote Comparison'!$A$118:$A$217,0)),INDEX('Quote Comparison'!$E$118:$E$217,MATCH(B245,'Quote Comparison'!$A$118:$A$217,0))=INDEX('Quote Comparison'!$E$118:$E$217,MATCH(C245,'Quote Comparison'!$A$118:$A$217,0)))),"Opening, revision, currency, delivery or scope differs","Comparable amounts shown"))))))</x:f>
      </x:c>
      <x:c r="K245" s="1"/>
      <x:c r="L245" s="1"/>
      <x:c r="M245" s="1"/>
    </x:row>
    <x:row r="246" ht="28" customHeight="1">
      <x:c r="A246" s="23"/>
      <x:c r="B246" s="23"/>
      <x:c r="C246" s="23"/>
      <x:c r="D246" s="29" t="str">
        <x:f>IF(A246="","",IF(J246="Comparable amounts shown",INDEX('Quote Comparison'!$H$118:$H$217,MATCH(B246,'Quote Comparison'!$A$118:$A$217,0)),""))</x:f>
      </x:c>
      <x:c r="E246" s="29" t="str">
        <x:f>IF(A246="","",IF(J246="Comparable amounts shown",INDEX('Quote Comparison'!$H$118:$H$217,MATCH(C246,'Quote Comparison'!$A$118:$A$217,0)),""))</x:f>
      </x:c>
      <x:c r="F246" s="29" t="str">
        <x:f>IF(A246="","",IF(J246="Comparable amounts shown",E246-D246,""))</x:f>
      </x:c>
      <x:c r="G246" s="25" t="str">
        <x:f>IF(A246="","",IF(J246="Comparable amounts shown",INDEX('Quote Comparison'!$E$8:$E$107,MATCH(B246,'Quote Comparison'!$A$8:$A$107,0)),""))</x:f>
      </x:c>
      <x:c r="H246" s="25" t="str">
        <x:f>IF(A246="","",IF(J246="Comparable amounts shown",INDEX('Quote Comparison'!$F$8:$F$107,MATCH(B246,'Quote Comparison'!$A$8:$A$107,0)),""))</x:f>
      </x:c>
      <x:c r="I246" s="25" t="str">
        <x:f>IF(A246="","",IF(J246="Comparable amounts shown",INDEX('Quote Comparison'!$G$8:$G$107,MATCH(B246,'Quote Comparison'!$A$8:$A$107,0)),""))</x:f>
      </x:c>
      <x:c r="J246" s="25" t="str">
        <x:f>IF(LEN(A246&amp;"")=0,IF(COUNTA(A246,B246,C246)=0,"","Enter Comparison ID"),IF(COUNTIFS('Quote Comparison'!$A$228:$A$327,A246)&lt;&gt;1,"Duplicate Comparison ID",IF(OR(B246="",C246=""),"Select two offers",IF(B246=C246,"Select different offers",IF(NOT(IF(AND(COUNTIFS('Quote Comparison'!$A$8:$A$107,B246)=1,COUNTIFS('Quote Comparison'!$A$8:$A$107,C246)=1,COUNTIFS('Quote Comparison'!$A$118:$A$217,B246)=1,COUNTIFS('Quote Comparison'!$A$118:$A$217,C246)=1),AND(INDEX('Quote Comparison'!$I$118:$I$217,MATCH(B246,'Quote Comparison'!$A$118:$A$217,0))="Comparable scope recorded",INDEX('Quote Comparison'!$I$118:$I$217,MATCH(C246,'Quote Comparison'!$A$118:$A$217,0))="Comparable scope recorded"),FALSE)),"Complete both offer and scope records",IF(NOT(AND(INDEX('Quote Comparison'!$B$8:$B$107,MATCH(B246,'Quote Comparison'!$A$8:$A$107,0))=INDEX('Quote Comparison'!$B$8:$B$107,MATCH(C246,'Quote Comparison'!$A$8:$A$107,0)),INDEX('Quote Comparison'!$C$8:$C$107,MATCH(B246,'Quote Comparison'!$A$8:$A$107,0))=INDEX('Quote Comparison'!$C$8:$C$107,MATCH(C246,'Quote Comparison'!$A$8:$A$107,0)),INDEX('Quote Comparison'!$E$8:$E$107,MATCH(B246,'Quote Comparison'!$A$8:$A$107,0))=INDEX('Quote Comparison'!$E$8:$E$107,MATCH(C246,'Quote Comparison'!$A$8:$A$107,0)),INDEX('Quote Comparison'!$F$8:$F$107,MATCH(B246,'Quote Comparison'!$A$8:$A$107,0))=INDEX('Quote Comparison'!$F$8:$F$107,MATCH(C246,'Quote Comparison'!$A$8:$A$107,0)),INDEX('Quote Comparison'!$G$8:$G$107,MATCH(B246,'Quote Comparison'!$A$8:$A$107,0))=INDEX('Quote Comparison'!$G$8:$G$107,MATCH(C246,'Quote Comparison'!$A$8:$A$107,0)),INDEX('Quote Comparison'!$D$118:$D$217,MATCH(B246,'Quote Comparison'!$A$118:$A$217,0))=INDEX('Quote Comparison'!$D$118:$D$217,MATCH(C246,'Quote Comparison'!$A$118:$A$217,0)),INDEX('Quote Comparison'!$E$118:$E$217,MATCH(B246,'Quote Comparison'!$A$118:$A$217,0))=INDEX('Quote Comparison'!$E$118:$E$217,MATCH(C246,'Quote Comparison'!$A$118:$A$217,0)))),"Opening, revision, currency, delivery or scope differs","Comparable amounts shown"))))))</x:f>
      </x:c>
      <x:c r="K246" s="1"/>
      <x:c r="L246" s="1"/>
      <x:c r="M246" s="1"/>
    </x:row>
    <x:row r="247" ht="28" customHeight="1">
      <x:c r="A247" s="23"/>
      <x:c r="B247" s="23"/>
      <x:c r="C247" s="23"/>
      <x:c r="D247" s="29" t="str">
        <x:f>IF(A247="","",IF(J247="Comparable amounts shown",INDEX('Quote Comparison'!$H$118:$H$217,MATCH(B247,'Quote Comparison'!$A$118:$A$217,0)),""))</x:f>
      </x:c>
      <x:c r="E247" s="29" t="str">
        <x:f>IF(A247="","",IF(J247="Comparable amounts shown",INDEX('Quote Comparison'!$H$118:$H$217,MATCH(C247,'Quote Comparison'!$A$118:$A$217,0)),""))</x:f>
      </x:c>
      <x:c r="F247" s="29" t="str">
        <x:f>IF(A247="","",IF(J247="Comparable amounts shown",E247-D247,""))</x:f>
      </x:c>
      <x:c r="G247" s="25" t="str">
        <x:f>IF(A247="","",IF(J247="Comparable amounts shown",INDEX('Quote Comparison'!$E$8:$E$107,MATCH(B247,'Quote Comparison'!$A$8:$A$107,0)),""))</x:f>
      </x:c>
      <x:c r="H247" s="25" t="str">
        <x:f>IF(A247="","",IF(J247="Comparable amounts shown",INDEX('Quote Comparison'!$F$8:$F$107,MATCH(B247,'Quote Comparison'!$A$8:$A$107,0)),""))</x:f>
      </x:c>
      <x:c r="I247" s="25" t="str">
        <x:f>IF(A247="","",IF(J247="Comparable amounts shown",INDEX('Quote Comparison'!$G$8:$G$107,MATCH(B247,'Quote Comparison'!$A$8:$A$107,0)),""))</x:f>
      </x:c>
      <x:c r="J247" s="25" t="str">
        <x:f>IF(LEN(A247&amp;"")=0,IF(COUNTA(A247,B247,C247)=0,"","Enter Comparison ID"),IF(COUNTIFS('Quote Comparison'!$A$228:$A$327,A247)&lt;&gt;1,"Duplicate Comparison ID",IF(OR(B247="",C247=""),"Select two offers",IF(B247=C247,"Select different offers",IF(NOT(IF(AND(COUNTIFS('Quote Comparison'!$A$8:$A$107,B247)=1,COUNTIFS('Quote Comparison'!$A$8:$A$107,C247)=1,COUNTIFS('Quote Comparison'!$A$118:$A$217,B247)=1,COUNTIFS('Quote Comparison'!$A$118:$A$217,C247)=1),AND(INDEX('Quote Comparison'!$I$118:$I$217,MATCH(B247,'Quote Comparison'!$A$118:$A$217,0))="Comparable scope recorded",INDEX('Quote Comparison'!$I$118:$I$217,MATCH(C247,'Quote Comparison'!$A$118:$A$217,0))="Comparable scope recorded"),FALSE)),"Complete both offer and scope records",IF(NOT(AND(INDEX('Quote Comparison'!$B$8:$B$107,MATCH(B247,'Quote Comparison'!$A$8:$A$107,0))=INDEX('Quote Comparison'!$B$8:$B$107,MATCH(C247,'Quote Comparison'!$A$8:$A$107,0)),INDEX('Quote Comparison'!$C$8:$C$107,MATCH(B247,'Quote Comparison'!$A$8:$A$107,0))=INDEX('Quote Comparison'!$C$8:$C$107,MATCH(C247,'Quote Comparison'!$A$8:$A$107,0)),INDEX('Quote Comparison'!$E$8:$E$107,MATCH(B247,'Quote Comparison'!$A$8:$A$107,0))=INDEX('Quote Comparison'!$E$8:$E$107,MATCH(C247,'Quote Comparison'!$A$8:$A$107,0)),INDEX('Quote Comparison'!$F$8:$F$107,MATCH(B247,'Quote Comparison'!$A$8:$A$107,0))=INDEX('Quote Comparison'!$F$8:$F$107,MATCH(C247,'Quote Comparison'!$A$8:$A$107,0)),INDEX('Quote Comparison'!$G$8:$G$107,MATCH(B247,'Quote Comparison'!$A$8:$A$107,0))=INDEX('Quote Comparison'!$G$8:$G$107,MATCH(C247,'Quote Comparison'!$A$8:$A$107,0)),INDEX('Quote Comparison'!$D$118:$D$217,MATCH(B247,'Quote Comparison'!$A$118:$A$217,0))=INDEX('Quote Comparison'!$D$118:$D$217,MATCH(C247,'Quote Comparison'!$A$118:$A$217,0)),INDEX('Quote Comparison'!$E$118:$E$217,MATCH(B247,'Quote Comparison'!$A$118:$A$217,0))=INDEX('Quote Comparison'!$E$118:$E$217,MATCH(C247,'Quote Comparison'!$A$118:$A$217,0)))),"Opening, revision, currency, delivery or scope differs","Comparable amounts shown"))))))</x:f>
      </x:c>
      <x:c r="K247" s="1"/>
      <x:c r="L247" s="1"/>
      <x:c r="M247" s="1"/>
    </x:row>
    <x:row r="248" ht="28" customHeight="1">
      <x:c r="A248" s="23"/>
      <x:c r="B248" s="23"/>
      <x:c r="C248" s="23"/>
      <x:c r="D248" s="29" t="str">
        <x:f>IF(A248="","",IF(J248="Comparable amounts shown",INDEX('Quote Comparison'!$H$118:$H$217,MATCH(B248,'Quote Comparison'!$A$118:$A$217,0)),""))</x:f>
      </x:c>
      <x:c r="E248" s="29" t="str">
        <x:f>IF(A248="","",IF(J248="Comparable amounts shown",INDEX('Quote Comparison'!$H$118:$H$217,MATCH(C248,'Quote Comparison'!$A$118:$A$217,0)),""))</x:f>
      </x:c>
      <x:c r="F248" s="29" t="str">
        <x:f>IF(A248="","",IF(J248="Comparable amounts shown",E248-D248,""))</x:f>
      </x:c>
      <x:c r="G248" s="25" t="str">
        <x:f>IF(A248="","",IF(J248="Comparable amounts shown",INDEX('Quote Comparison'!$E$8:$E$107,MATCH(B248,'Quote Comparison'!$A$8:$A$107,0)),""))</x:f>
      </x:c>
      <x:c r="H248" s="25" t="str">
        <x:f>IF(A248="","",IF(J248="Comparable amounts shown",INDEX('Quote Comparison'!$F$8:$F$107,MATCH(B248,'Quote Comparison'!$A$8:$A$107,0)),""))</x:f>
      </x:c>
      <x:c r="I248" s="25" t="str">
        <x:f>IF(A248="","",IF(J248="Comparable amounts shown",INDEX('Quote Comparison'!$G$8:$G$107,MATCH(B248,'Quote Comparison'!$A$8:$A$107,0)),""))</x:f>
      </x:c>
      <x:c r="J248" s="25" t="str">
        <x:f>IF(LEN(A248&amp;"")=0,IF(COUNTA(A248,B248,C248)=0,"","Enter Comparison ID"),IF(COUNTIFS('Quote Comparison'!$A$228:$A$327,A248)&lt;&gt;1,"Duplicate Comparison ID",IF(OR(B248="",C248=""),"Select two offers",IF(B248=C248,"Select different offers",IF(NOT(IF(AND(COUNTIFS('Quote Comparison'!$A$8:$A$107,B248)=1,COUNTIFS('Quote Comparison'!$A$8:$A$107,C248)=1,COUNTIFS('Quote Comparison'!$A$118:$A$217,B248)=1,COUNTIFS('Quote Comparison'!$A$118:$A$217,C248)=1),AND(INDEX('Quote Comparison'!$I$118:$I$217,MATCH(B248,'Quote Comparison'!$A$118:$A$217,0))="Comparable scope recorded",INDEX('Quote Comparison'!$I$118:$I$217,MATCH(C248,'Quote Comparison'!$A$118:$A$217,0))="Comparable scope recorded"),FALSE)),"Complete both offer and scope records",IF(NOT(AND(INDEX('Quote Comparison'!$B$8:$B$107,MATCH(B248,'Quote Comparison'!$A$8:$A$107,0))=INDEX('Quote Comparison'!$B$8:$B$107,MATCH(C248,'Quote Comparison'!$A$8:$A$107,0)),INDEX('Quote Comparison'!$C$8:$C$107,MATCH(B248,'Quote Comparison'!$A$8:$A$107,0))=INDEX('Quote Comparison'!$C$8:$C$107,MATCH(C248,'Quote Comparison'!$A$8:$A$107,0)),INDEX('Quote Comparison'!$E$8:$E$107,MATCH(B248,'Quote Comparison'!$A$8:$A$107,0))=INDEX('Quote Comparison'!$E$8:$E$107,MATCH(C248,'Quote Comparison'!$A$8:$A$107,0)),INDEX('Quote Comparison'!$F$8:$F$107,MATCH(B248,'Quote Comparison'!$A$8:$A$107,0))=INDEX('Quote Comparison'!$F$8:$F$107,MATCH(C248,'Quote Comparison'!$A$8:$A$107,0)),INDEX('Quote Comparison'!$G$8:$G$107,MATCH(B248,'Quote Comparison'!$A$8:$A$107,0))=INDEX('Quote Comparison'!$G$8:$G$107,MATCH(C248,'Quote Comparison'!$A$8:$A$107,0)),INDEX('Quote Comparison'!$D$118:$D$217,MATCH(B248,'Quote Comparison'!$A$118:$A$217,0))=INDEX('Quote Comparison'!$D$118:$D$217,MATCH(C248,'Quote Comparison'!$A$118:$A$217,0)),INDEX('Quote Comparison'!$E$118:$E$217,MATCH(B248,'Quote Comparison'!$A$118:$A$217,0))=INDEX('Quote Comparison'!$E$118:$E$217,MATCH(C248,'Quote Comparison'!$A$118:$A$217,0)))),"Opening, revision, currency, delivery or scope differs","Comparable amounts shown"))))))</x:f>
      </x:c>
      <x:c r="K248" s="1"/>
      <x:c r="L248" s="1"/>
      <x:c r="M248" s="1"/>
    </x:row>
    <x:row r="249" ht="28" customHeight="1">
      <x:c r="A249" s="23"/>
      <x:c r="B249" s="23"/>
      <x:c r="C249" s="23"/>
      <x:c r="D249" s="29" t="str">
        <x:f>IF(A249="","",IF(J249="Comparable amounts shown",INDEX('Quote Comparison'!$H$118:$H$217,MATCH(B249,'Quote Comparison'!$A$118:$A$217,0)),""))</x:f>
      </x:c>
      <x:c r="E249" s="29" t="str">
        <x:f>IF(A249="","",IF(J249="Comparable amounts shown",INDEX('Quote Comparison'!$H$118:$H$217,MATCH(C249,'Quote Comparison'!$A$118:$A$217,0)),""))</x:f>
      </x:c>
      <x:c r="F249" s="29" t="str">
        <x:f>IF(A249="","",IF(J249="Comparable amounts shown",E249-D249,""))</x:f>
      </x:c>
      <x:c r="G249" s="25" t="str">
        <x:f>IF(A249="","",IF(J249="Comparable amounts shown",INDEX('Quote Comparison'!$E$8:$E$107,MATCH(B249,'Quote Comparison'!$A$8:$A$107,0)),""))</x:f>
      </x:c>
      <x:c r="H249" s="25" t="str">
        <x:f>IF(A249="","",IF(J249="Comparable amounts shown",INDEX('Quote Comparison'!$F$8:$F$107,MATCH(B249,'Quote Comparison'!$A$8:$A$107,0)),""))</x:f>
      </x:c>
      <x:c r="I249" s="25" t="str">
        <x:f>IF(A249="","",IF(J249="Comparable amounts shown",INDEX('Quote Comparison'!$G$8:$G$107,MATCH(B249,'Quote Comparison'!$A$8:$A$107,0)),""))</x:f>
      </x:c>
      <x:c r="J249" s="25" t="str">
        <x:f>IF(LEN(A249&amp;"")=0,IF(COUNTA(A249,B249,C249)=0,"","Enter Comparison ID"),IF(COUNTIFS('Quote Comparison'!$A$228:$A$327,A249)&lt;&gt;1,"Duplicate Comparison ID",IF(OR(B249="",C249=""),"Select two offers",IF(B249=C249,"Select different offers",IF(NOT(IF(AND(COUNTIFS('Quote Comparison'!$A$8:$A$107,B249)=1,COUNTIFS('Quote Comparison'!$A$8:$A$107,C249)=1,COUNTIFS('Quote Comparison'!$A$118:$A$217,B249)=1,COUNTIFS('Quote Comparison'!$A$118:$A$217,C249)=1),AND(INDEX('Quote Comparison'!$I$118:$I$217,MATCH(B249,'Quote Comparison'!$A$118:$A$217,0))="Comparable scope recorded",INDEX('Quote Comparison'!$I$118:$I$217,MATCH(C249,'Quote Comparison'!$A$118:$A$217,0))="Comparable scope recorded"),FALSE)),"Complete both offer and scope records",IF(NOT(AND(INDEX('Quote Comparison'!$B$8:$B$107,MATCH(B249,'Quote Comparison'!$A$8:$A$107,0))=INDEX('Quote Comparison'!$B$8:$B$107,MATCH(C249,'Quote Comparison'!$A$8:$A$107,0)),INDEX('Quote Comparison'!$C$8:$C$107,MATCH(B249,'Quote Comparison'!$A$8:$A$107,0))=INDEX('Quote Comparison'!$C$8:$C$107,MATCH(C249,'Quote Comparison'!$A$8:$A$107,0)),INDEX('Quote Comparison'!$E$8:$E$107,MATCH(B249,'Quote Comparison'!$A$8:$A$107,0))=INDEX('Quote Comparison'!$E$8:$E$107,MATCH(C249,'Quote Comparison'!$A$8:$A$107,0)),INDEX('Quote Comparison'!$F$8:$F$107,MATCH(B249,'Quote Comparison'!$A$8:$A$107,0))=INDEX('Quote Comparison'!$F$8:$F$107,MATCH(C249,'Quote Comparison'!$A$8:$A$107,0)),INDEX('Quote Comparison'!$G$8:$G$107,MATCH(B249,'Quote Comparison'!$A$8:$A$107,0))=INDEX('Quote Comparison'!$G$8:$G$107,MATCH(C249,'Quote Comparison'!$A$8:$A$107,0)),INDEX('Quote Comparison'!$D$118:$D$217,MATCH(B249,'Quote Comparison'!$A$118:$A$217,0))=INDEX('Quote Comparison'!$D$118:$D$217,MATCH(C249,'Quote Comparison'!$A$118:$A$217,0)),INDEX('Quote Comparison'!$E$118:$E$217,MATCH(B249,'Quote Comparison'!$A$118:$A$217,0))=INDEX('Quote Comparison'!$E$118:$E$217,MATCH(C249,'Quote Comparison'!$A$118:$A$217,0)))),"Opening, revision, currency, delivery or scope differs","Comparable amounts shown"))))))</x:f>
      </x:c>
      <x:c r="K249" s="1"/>
      <x:c r="L249" s="1"/>
      <x:c r="M249" s="1"/>
    </x:row>
    <x:row r="250" ht="28" customHeight="1">
      <x:c r="A250" s="23"/>
      <x:c r="B250" s="23"/>
      <x:c r="C250" s="23"/>
      <x:c r="D250" s="29" t="str">
        <x:f>IF(A250="","",IF(J250="Comparable amounts shown",INDEX('Quote Comparison'!$H$118:$H$217,MATCH(B250,'Quote Comparison'!$A$118:$A$217,0)),""))</x:f>
      </x:c>
      <x:c r="E250" s="29" t="str">
        <x:f>IF(A250="","",IF(J250="Comparable amounts shown",INDEX('Quote Comparison'!$H$118:$H$217,MATCH(C250,'Quote Comparison'!$A$118:$A$217,0)),""))</x:f>
      </x:c>
      <x:c r="F250" s="29" t="str">
        <x:f>IF(A250="","",IF(J250="Comparable amounts shown",E250-D250,""))</x:f>
      </x:c>
      <x:c r="G250" s="25" t="str">
        <x:f>IF(A250="","",IF(J250="Comparable amounts shown",INDEX('Quote Comparison'!$E$8:$E$107,MATCH(B250,'Quote Comparison'!$A$8:$A$107,0)),""))</x:f>
      </x:c>
      <x:c r="H250" s="25" t="str">
        <x:f>IF(A250="","",IF(J250="Comparable amounts shown",INDEX('Quote Comparison'!$F$8:$F$107,MATCH(B250,'Quote Comparison'!$A$8:$A$107,0)),""))</x:f>
      </x:c>
      <x:c r="I250" s="25" t="str">
        <x:f>IF(A250="","",IF(J250="Comparable amounts shown",INDEX('Quote Comparison'!$G$8:$G$107,MATCH(B250,'Quote Comparison'!$A$8:$A$107,0)),""))</x:f>
      </x:c>
      <x:c r="J250" s="25" t="str">
        <x:f>IF(LEN(A250&amp;"")=0,IF(COUNTA(A250,B250,C250)=0,"","Enter Comparison ID"),IF(COUNTIFS('Quote Comparison'!$A$228:$A$327,A250)&lt;&gt;1,"Duplicate Comparison ID",IF(OR(B250="",C250=""),"Select two offers",IF(B250=C250,"Select different offers",IF(NOT(IF(AND(COUNTIFS('Quote Comparison'!$A$8:$A$107,B250)=1,COUNTIFS('Quote Comparison'!$A$8:$A$107,C250)=1,COUNTIFS('Quote Comparison'!$A$118:$A$217,B250)=1,COUNTIFS('Quote Comparison'!$A$118:$A$217,C250)=1),AND(INDEX('Quote Comparison'!$I$118:$I$217,MATCH(B250,'Quote Comparison'!$A$118:$A$217,0))="Comparable scope recorded",INDEX('Quote Comparison'!$I$118:$I$217,MATCH(C250,'Quote Comparison'!$A$118:$A$217,0))="Comparable scope recorded"),FALSE)),"Complete both offer and scope records",IF(NOT(AND(INDEX('Quote Comparison'!$B$8:$B$107,MATCH(B250,'Quote Comparison'!$A$8:$A$107,0))=INDEX('Quote Comparison'!$B$8:$B$107,MATCH(C250,'Quote Comparison'!$A$8:$A$107,0)),INDEX('Quote Comparison'!$C$8:$C$107,MATCH(B250,'Quote Comparison'!$A$8:$A$107,0))=INDEX('Quote Comparison'!$C$8:$C$107,MATCH(C250,'Quote Comparison'!$A$8:$A$107,0)),INDEX('Quote Comparison'!$E$8:$E$107,MATCH(B250,'Quote Comparison'!$A$8:$A$107,0))=INDEX('Quote Comparison'!$E$8:$E$107,MATCH(C250,'Quote Comparison'!$A$8:$A$107,0)),INDEX('Quote Comparison'!$F$8:$F$107,MATCH(B250,'Quote Comparison'!$A$8:$A$107,0))=INDEX('Quote Comparison'!$F$8:$F$107,MATCH(C250,'Quote Comparison'!$A$8:$A$107,0)),INDEX('Quote Comparison'!$G$8:$G$107,MATCH(B250,'Quote Comparison'!$A$8:$A$107,0))=INDEX('Quote Comparison'!$G$8:$G$107,MATCH(C250,'Quote Comparison'!$A$8:$A$107,0)),INDEX('Quote Comparison'!$D$118:$D$217,MATCH(B250,'Quote Comparison'!$A$118:$A$217,0))=INDEX('Quote Comparison'!$D$118:$D$217,MATCH(C250,'Quote Comparison'!$A$118:$A$217,0)),INDEX('Quote Comparison'!$E$118:$E$217,MATCH(B250,'Quote Comparison'!$A$118:$A$217,0))=INDEX('Quote Comparison'!$E$118:$E$217,MATCH(C250,'Quote Comparison'!$A$118:$A$217,0)))),"Opening, revision, currency, delivery or scope differs","Comparable amounts shown"))))))</x:f>
      </x:c>
      <x:c r="K250" s="1"/>
      <x:c r="L250" s="1"/>
      <x:c r="M250" s="1"/>
    </x:row>
    <x:row r="251" ht="28" customHeight="1">
      <x:c r="A251" s="23"/>
      <x:c r="B251" s="23"/>
      <x:c r="C251" s="23"/>
      <x:c r="D251" s="29" t="str">
        <x:f>IF(A251="","",IF(J251="Comparable amounts shown",INDEX('Quote Comparison'!$H$118:$H$217,MATCH(B251,'Quote Comparison'!$A$118:$A$217,0)),""))</x:f>
      </x:c>
      <x:c r="E251" s="29" t="str">
        <x:f>IF(A251="","",IF(J251="Comparable amounts shown",INDEX('Quote Comparison'!$H$118:$H$217,MATCH(C251,'Quote Comparison'!$A$118:$A$217,0)),""))</x:f>
      </x:c>
      <x:c r="F251" s="29" t="str">
        <x:f>IF(A251="","",IF(J251="Comparable amounts shown",E251-D251,""))</x:f>
      </x:c>
      <x:c r="G251" s="25" t="str">
        <x:f>IF(A251="","",IF(J251="Comparable amounts shown",INDEX('Quote Comparison'!$E$8:$E$107,MATCH(B251,'Quote Comparison'!$A$8:$A$107,0)),""))</x:f>
      </x:c>
      <x:c r="H251" s="25" t="str">
        <x:f>IF(A251="","",IF(J251="Comparable amounts shown",INDEX('Quote Comparison'!$F$8:$F$107,MATCH(B251,'Quote Comparison'!$A$8:$A$107,0)),""))</x:f>
      </x:c>
      <x:c r="I251" s="25" t="str">
        <x:f>IF(A251="","",IF(J251="Comparable amounts shown",INDEX('Quote Comparison'!$G$8:$G$107,MATCH(B251,'Quote Comparison'!$A$8:$A$107,0)),""))</x:f>
      </x:c>
      <x:c r="J251" s="25" t="str">
        <x:f>IF(LEN(A251&amp;"")=0,IF(COUNTA(A251,B251,C251)=0,"","Enter Comparison ID"),IF(COUNTIFS('Quote Comparison'!$A$228:$A$327,A251)&lt;&gt;1,"Duplicate Comparison ID",IF(OR(B251="",C251=""),"Select two offers",IF(B251=C251,"Select different offers",IF(NOT(IF(AND(COUNTIFS('Quote Comparison'!$A$8:$A$107,B251)=1,COUNTIFS('Quote Comparison'!$A$8:$A$107,C251)=1,COUNTIFS('Quote Comparison'!$A$118:$A$217,B251)=1,COUNTIFS('Quote Comparison'!$A$118:$A$217,C251)=1),AND(INDEX('Quote Comparison'!$I$118:$I$217,MATCH(B251,'Quote Comparison'!$A$118:$A$217,0))="Comparable scope recorded",INDEX('Quote Comparison'!$I$118:$I$217,MATCH(C251,'Quote Comparison'!$A$118:$A$217,0))="Comparable scope recorded"),FALSE)),"Complete both offer and scope records",IF(NOT(AND(INDEX('Quote Comparison'!$B$8:$B$107,MATCH(B251,'Quote Comparison'!$A$8:$A$107,0))=INDEX('Quote Comparison'!$B$8:$B$107,MATCH(C251,'Quote Comparison'!$A$8:$A$107,0)),INDEX('Quote Comparison'!$C$8:$C$107,MATCH(B251,'Quote Comparison'!$A$8:$A$107,0))=INDEX('Quote Comparison'!$C$8:$C$107,MATCH(C251,'Quote Comparison'!$A$8:$A$107,0)),INDEX('Quote Comparison'!$E$8:$E$107,MATCH(B251,'Quote Comparison'!$A$8:$A$107,0))=INDEX('Quote Comparison'!$E$8:$E$107,MATCH(C251,'Quote Comparison'!$A$8:$A$107,0)),INDEX('Quote Comparison'!$F$8:$F$107,MATCH(B251,'Quote Comparison'!$A$8:$A$107,0))=INDEX('Quote Comparison'!$F$8:$F$107,MATCH(C251,'Quote Comparison'!$A$8:$A$107,0)),INDEX('Quote Comparison'!$G$8:$G$107,MATCH(B251,'Quote Comparison'!$A$8:$A$107,0))=INDEX('Quote Comparison'!$G$8:$G$107,MATCH(C251,'Quote Comparison'!$A$8:$A$107,0)),INDEX('Quote Comparison'!$D$118:$D$217,MATCH(B251,'Quote Comparison'!$A$118:$A$217,0))=INDEX('Quote Comparison'!$D$118:$D$217,MATCH(C251,'Quote Comparison'!$A$118:$A$217,0)),INDEX('Quote Comparison'!$E$118:$E$217,MATCH(B251,'Quote Comparison'!$A$118:$A$217,0))=INDEX('Quote Comparison'!$E$118:$E$217,MATCH(C251,'Quote Comparison'!$A$118:$A$217,0)))),"Opening, revision, currency, delivery or scope differs","Comparable amounts shown"))))))</x:f>
      </x:c>
      <x:c r="K251" s="1"/>
      <x:c r="L251" s="1"/>
      <x:c r="M251" s="1"/>
    </x:row>
    <x:row r="252" ht="28" customHeight="1">
      <x:c r="A252" s="23"/>
      <x:c r="B252" s="23"/>
      <x:c r="C252" s="23"/>
      <x:c r="D252" s="29" t="str">
        <x:f>IF(A252="","",IF(J252="Comparable amounts shown",INDEX('Quote Comparison'!$H$118:$H$217,MATCH(B252,'Quote Comparison'!$A$118:$A$217,0)),""))</x:f>
      </x:c>
      <x:c r="E252" s="29" t="str">
        <x:f>IF(A252="","",IF(J252="Comparable amounts shown",INDEX('Quote Comparison'!$H$118:$H$217,MATCH(C252,'Quote Comparison'!$A$118:$A$217,0)),""))</x:f>
      </x:c>
      <x:c r="F252" s="29" t="str">
        <x:f>IF(A252="","",IF(J252="Comparable amounts shown",E252-D252,""))</x:f>
      </x:c>
      <x:c r="G252" s="25" t="str">
        <x:f>IF(A252="","",IF(J252="Comparable amounts shown",INDEX('Quote Comparison'!$E$8:$E$107,MATCH(B252,'Quote Comparison'!$A$8:$A$107,0)),""))</x:f>
      </x:c>
      <x:c r="H252" s="25" t="str">
        <x:f>IF(A252="","",IF(J252="Comparable amounts shown",INDEX('Quote Comparison'!$F$8:$F$107,MATCH(B252,'Quote Comparison'!$A$8:$A$107,0)),""))</x:f>
      </x:c>
      <x:c r="I252" s="25" t="str">
        <x:f>IF(A252="","",IF(J252="Comparable amounts shown",INDEX('Quote Comparison'!$G$8:$G$107,MATCH(B252,'Quote Comparison'!$A$8:$A$107,0)),""))</x:f>
      </x:c>
      <x:c r="J252" s="25" t="str">
        <x:f>IF(LEN(A252&amp;"")=0,IF(COUNTA(A252,B252,C252)=0,"","Enter Comparison ID"),IF(COUNTIFS('Quote Comparison'!$A$228:$A$327,A252)&lt;&gt;1,"Duplicate Comparison ID",IF(OR(B252="",C252=""),"Select two offers",IF(B252=C252,"Select different offers",IF(NOT(IF(AND(COUNTIFS('Quote Comparison'!$A$8:$A$107,B252)=1,COUNTIFS('Quote Comparison'!$A$8:$A$107,C252)=1,COUNTIFS('Quote Comparison'!$A$118:$A$217,B252)=1,COUNTIFS('Quote Comparison'!$A$118:$A$217,C252)=1),AND(INDEX('Quote Comparison'!$I$118:$I$217,MATCH(B252,'Quote Comparison'!$A$118:$A$217,0))="Comparable scope recorded",INDEX('Quote Comparison'!$I$118:$I$217,MATCH(C252,'Quote Comparison'!$A$118:$A$217,0))="Comparable scope recorded"),FALSE)),"Complete both offer and scope records",IF(NOT(AND(INDEX('Quote Comparison'!$B$8:$B$107,MATCH(B252,'Quote Comparison'!$A$8:$A$107,0))=INDEX('Quote Comparison'!$B$8:$B$107,MATCH(C252,'Quote Comparison'!$A$8:$A$107,0)),INDEX('Quote Comparison'!$C$8:$C$107,MATCH(B252,'Quote Comparison'!$A$8:$A$107,0))=INDEX('Quote Comparison'!$C$8:$C$107,MATCH(C252,'Quote Comparison'!$A$8:$A$107,0)),INDEX('Quote Comparison'!$E$8:$E$107,MATCH(B252,'Quote Comparison'!$A$8:$A$107,0))=INDEX('Quote Comparison'!$E$8:$E$107,MATCH(C252,'Quote Comparison'!$A$8:$A$107,0)),INDEX('Quote Comparison'!$F$8:$F$107,MATCH(B252,'Quote Comparison'!$A$8:$A$107,0))=INDEX('Quote Comparison'!$F$8:$F$107,MATCH(C252,'Quote Comparison'!$A$8:$A$107,0)),INDEX('Quote Comparison'!$G$8:$G$107,MATCH(B252,'Quote Comparison'!$A$8:$A$107,0))=INDEX('Quote Comparison'!$G$8:$G$107,MATCH(C252,'Quote Comparison'!$A$8:$A$107,0)),INDEX('Quote Comparison'!$D$118:$D$217,MATCH(B252,'Quote Comparison'!$A$118:$A$217,0))=INDEX('Quote Comparison'!$D$118:$D$217,MATCH(C252,'Quote Comparison'!$A$118:$A$217,0)),INDEX('Quote Comparison'!$E$118:$E$217,MATCH(B252,'Quote Comparison'!$A$118:$A$217,0))=INDEX('Quote Comparison'!$E$118:$E$217,MATCH(C252,'Quote Comparison'!$A$118:$A$217,0)))),"Opening, revision, currency, delivery or scope differs","Comparable amounts shown"))))))</x:f>
      </x:c>
      <x:c r="K252" s="1"/>
      <x:c r="L252" s="1"/>
      <x:c r="M252" s="1"/>
    </x:row>
    <x:row r="253" ht="28" customHeight="1">
      <x:c r="A253" s="23"/>
      <x:c r="B253" s="23"/>
      <x:c r="C253" s="23"/>
      <x:c r="D253" s="29" t="str">
        <x:f>IF(A253="","",IF(J253="Comparable amounts shown",INDEX('Quote Comparison'!$H$118:$H$217,MATCH(B253,'Quote Comparison'!$A$118:$A$217,0)),""))</x:f>
      </x:c>
      <x:c r="E253" s="29" t="str">
        <x:f>IF(A253="","",IF(J253="Comparable amounts shown",INDEX('Quote Comparison'!$H$118:$H$217,MATCH(C253,'Quote Comparison'!$A$118:$A$217,0)),""))</x:f>
      </x:c>
      <x:c r="F253" s="29" t="str">
        <x:f>IF(A253="","",IF(J253="Comparable amounts shown",E253-D253,""))</x:f>
      </x:c>
      <x:c r="G253" s="25" t="str">
        <x:f>IF(A253="","",IF(J253="Comparable amounts shown",INDEX('Quote Comparison'!$E$8:$E$107,MATCH(B253,'Quote Comparison'!$A$8:$A$107,0)),""))</x:f>
      </x:c>
      <x:c r="H253" s="25" t="str">
        <x:f>IF(A253="","",IF(J253="Comparable amounts shown",INDEX('Quote Comparison'!$F$8:$F$107,MATCH(B253,'Quote Comparison'!$A$8:$A$107,0)),""))</x:f>
      </x:c>
      <x:c r="I253" s="25" t="str">
        <x:f>IF(A253="","",IF(J253="Comparable amounts shown",INDEX('Quote Comparison'!$G$8:$G$107,MATCH(B253,'Quote Comparison'!$A$8:$A$107,0)),""))</x:f>
      </x:c>
      <x:c r="J253" s="25" t="str">
        <x:f>IF(LEN(A253&amp;"")=0,IF(COUNTA(A253,B253,C253)=0,"","Enter Comparison ID"),IF(COUNTIFS('Quote Comparison'!$A$228:$A$327,A253)&lt;&gt;1,"Duplicate Comparison ID",IF(OR(B253="",C253=""),"Select two offers",IF(B253=C253,"Select different offers",IF(NOT(IF(AND(COUNTIFS('Quote Comparison'!$A$8:$A$107,B253)=1,COUNTIFS('Quote Comparison'!$A$8:$A$107,C253)=1,COUNTIFS('Quote Comparison'!$A$118:$A$217,B253)=1,COUNTIFS('Quote Comparison'!$A$118:$A$217,C253)=1),AND(INDEX('Quote Comparison'!$I$118:$I$217,MATCH(B253,'Quote Comparison'!$A$118:$A$217,0))="Comparable scope recorded",INDEX('Quote Comparison'!$I$118:$I$217,MATCH(C253,'Quote Comparison'!$A$118:$A$217,0))="Comparable scope recorded"),FALSE)),"Complete both offer and scope records",IF(NOT(AND(INDEX('Quote Comparison'!$B$8:$B$107,MATCH(B253,'Quote Comparison'!$A$8:$A$107,0))=INDEX('Quote Comparison'!$B$8:$B$107,MATCH(C253,'Quote Comparison'!$A$8:$A$107,0)),INDEX('Quote Comparison'!$C$8:$C$107,MATCH(B253,'Quote Comparison'!$A$8:$A$107,0))=INDEX('Quote Comparison'!$C$8:$C$107,MATCH(C253,'Quote Comparison'!$A$8:$A$107,0)),INDEX('Quote Comparison'!$E$8:$E$107,MATCH(B253,'Quote Comparison'!$A$8:$A$107,0))=INDEX('Quote Comparison'!$E$8:$E$107,MATCH(C253,'Quote Comparison'!$A$8:$A$107,0)),INDEX('Quote Comparison'!$F$8:$F$107,MATCH(B253,'Quote Comparison'!$A$8:$A$107,0))=INDEX('Quote Comparison'!$F$8:$F$107,MATCH(C253,'Quote Comparison'!$A$8:$A$107,0)),INDEX('Quote Comparison'!$G$8:$G$107,MATCH(B253,'Quote Comparison'!$A$8:$A$107,0))=INDEX('Quote Comparison'!$G$8:$G$107,MATCH(C253,'Quote Comparison'!$A$8:$A$107,0)),INDEX('Quote Comparison'!$D$118:$D$217,MATCH(B253,'Quote Comparison'!$A$118:$A$217,0))=INDEX('Quote Comparison'!$D$118:$D$217,MATCH(C253,'Quote Comparison'!$A$118:$A$217,0)),INDEX('Quote Comparison'!$E$118:$E$217,MATCH(B253,'Quote Comparison'!$A$118:$A$217,0))=INDEX('Quote Comparison'!$E$118:$E$217,MATCH(C253,'Quote Comparison'!$A$118:$A$217,0)))),"Opening, revision, currency, delivery or scope differs","Comparable amounts shown"))))))</x:f>
      </x:c>
      <x:c r="K253" s="1"/>
      <x:c r="L253" s="1"/>
      <x:c r="M253" s="1"/>
    </x:row>
    <x:row r="254" ht="28" customHeight="1">
      <x:c r="A254" s="23"/>
      <x:c r="B254" s="23"/>
      <x:c r="C254" s="23"/>
      <x:c r="D254" s="29" t="str">
        <x:f>IF(A254="","",IF(J254="Comparable amounts shown",INDEX('Quote Comparison'!$H$118:$H$217,MATCH(B254,'Quote Comparison'!$A$118:$A$217,0)),""))</x:f>
      </x:c>
      <x:c r="E254" s="29" t="str">
        <x:f>IF(A254="","",IF(J254="Comparable amounts shown",INDEX('Quote Comparison'!$H$118:$H$217,MATCH(C254,'Quote Comparison'!$A$118:$A$217,0)),""))</x:f>
      </x:c>
      <x:c r="F254" s="29" t="str">
        <x:f>IF(A254="","",IF(J254="Comparable amounts shown",E254-D254,""))</x:f>
      </x:c>
      <x:c r="G254" s="25" t="str">
        <x:f>IF(A254="","",IF(J254="Comparable amounts shown",INDEX('Quote Comparison'!$E$8:$E$107,MATCH(B254,'Quote Comparison'!$A$8:$A$107,0)),""))</x:f>
      </x:c>
      <x:c r="H254" s="25" t="str">
        <x:f>IF(A254="","",IF(J254="Comparable amounts shown",INDEX('Quote Comparison'!$F$8:$F$107,MATCH(B254,'Quote Comparison'!$A$8:$A$107,0)),""))</x:f>
      </x:c>
      <x:c r="I254" s="25" t="str">
        <x:f>IF(A254="","",IF(J254="Comparable amounts shown",INDEX('Quote Comparison'!$G$8:$G$107,MATCH(B254,'Quote Comparison'!$A$8:$A$107,0)),""))</x:f>
      </x:c>
      <x:c r="J254" s="25" t="str">
        <x:f>IF(LEN(A254&amp;"")=0,IF(COUNTA(A254,B254,C254)=0,"","Enter Comparison ID"),IF(COUNTIFS('Quote Comparison'!$A$228:$A$327,A254)&lt;&gt;1,"Duplicate Comparison ID",IF(OR(B254="",C254=""),"Select two offers",IF(B254=C254,"Select different offers",IF(NOT(IF(AND(COUNTIFS('Quote Comparison'!$A$8:$A$107,B254)=1,COUNTIFS('Quote Comparison'!$A$8:$A$107,C254)=1,COUNTIFS('Quote Comparison'!$A$118:$A$217,B254)=1,COUNTIFS('Quote Comparison'!$A$118:$A$217,C254)=1),AND(INDEX('Quote Comparison'!$I$118:$I$217,MATCH(B254,'Quote Comparison'!$A$118:$A$217,0))="Comparable scope recorded",INDEX('Quote Comparison'!$I$118:$I$217,MATCH(C254,'Quote Comparison'!$A$118:$A$217,0))="Comparable scope recorded"),FALSE)),"Complete both offer and scope records",IF(NOT(AND(INDEX('Quote Comparison'!$B$8:$B$107,MATCH(B254,'Quote Comparison'!$A$8:$A$107,0))=INDEX('Quote Comparison'!$B$8:$B$107,MATCH(C254,'Quote Comparison'!$A$8:$A$107,0)),INDEX('Quote Comparison'!$C$8:$C$107,MATCH(B254,'Quote Comparison'!$A$8:$A$107,0))=INDEX('Quote Comparison'!$C$8:$C$107,MATCH(C254,'Quote Comparison'!$A$8:$A$107,0)),INDEX('Quote Comparison'!$E$8:$E$107,MATCH(B254,'Quote Comparison'!$A$8:$A$107,0))=INDEX('Quote Comparison'!$E$8:$E$107,MATCH(C254,'Quote Comparison'!$A$8:$A$107,0)),INDEX('Quote Comparison'!$F$8:$F$107,MATCH(B254,'Quote Comparison'!$A$8:$A$107,0))=INDEX('Quote Comparison'!$F$8:$F$107,MATCH(C254,'Quote Comparison'!$A$8:$A$107,0)),INDEX('Quote Comparison'!$G$8:$G$107,MATCH(B254,'Quote Comparison'!$A$8:$A$107,0))=INDEX('Quote Comparison'!$G$8:$G$107,MATCH(C254,'Quote Comparison'!$A$8:$A$107,0)),INDEX('Quote Comparison'!$D$118:$D$217,MATCH(B254,'Quote Comparison'!$A$118:$A$217,0))=INDEX('Quote Comparison'!$D$118:$D$217,MATCH(C254,'Quote Comparison'!$A$118:$A$217,0)),INDEX('Quote Comparison'!$E$118:$E$217,MATCH(B254,'Quote Comparison'!$A$118:$A$217,0))=INDEX('Quote Comparison'!$E$118:$E$217,MATCH(C254,'Quote Comparison'!$A$118:$A$217,0)))),"Opening, revision, currency, delivery or scope differs","Comparable amounts shown"))))))</x:f>
      </x:c>
      <x:c r="K254" s="1"/>
      <x:c r="L254" s="1"/>
      <x:c r="M254" s="1"/>
    </x:row>
    <x:row r="255" ht="28" customHeight="1">
      <x:c r="A255" s="23"/>
      <x:c r="B255" s="23"/>
      <x:c r="C255" s="23"/>
      <x:c r="D255" s="29" t="str">
        <x:f>IF(A255="","",IF(J255="Comparable amounts shown",INDEX('Quote Comparison'!$H$118:$H$217,MATCH(B255,'Quote Comparison'!$A$118:$A$217,0)),""))</x:f>
      </x:c>
      <x:c r="E255" s="29" t="str">
        <x:f>IF(A255="","",IF(J255="Comparable amounts shown",INDEX('Quote Comparison'!$H$118:$H$217,MATCH(C255,'Quote Comparison'!$A$118:$A$217,0)),""))</x:f>
      </x:c>
      <x:c r="F255" s="29" t="str">
        <x:f>IF(A255="","",IF(J255="Comparable amounts shown",E255-D255,""))</x:f>
      </x:c>
      <x:c r="G255" s="25" t="str">
        <x:f>IF(A255="","",IF(J255="Comparable amounts shown",INDEX('Quote Comparison'!$E$8:$E$107,MATCH(B255,'Quote Comparison'!$A$8:$A$107,0)),""))</x:f>
      </x:c>
      <x:c r="H255" s="25" t="str">
        <x:f>IF(A255="","",IF(J255="Comparable amounts shown",INDEX('Quote Comparison'!$F$8:$F$107,MATCH(B255,'Quote Comparison'!$A$8:$A$107,0)),""))</x:f>
      </x:c>
      <x:c r="I255" s="25" t="str">
        <x:f>IF(A255="","",IF(J255="Comparable amounts shown",INDEX('Quote Comparison'!$G$8:$G$107,MATCH(B255,'Quote Comparison'!$A$8:$A$107,0)),""))</x:f>
      </x:c>
      <x:c r="J255" s="25" t="str">
        <x:f>IF(LEN(A255&amp;"")=0,IF(COUNTA(A255,B255,C255)=0,"","Enter Comparison ID"),IF(COUNTIFS('Quote Comparison'!$A$228:$A$327,A255)&lt;&gt;1,"Duplicate Comparison ID",IF(OR(B255="",C255=""),"Select two offers",IF(B255=C255,"Select different offers",IF(NOT(IF(AND(COUNTIFS('Quote Comparison'!$A$8:$A$107,B255)=1,COUNTIFS('Quote Comparison'!$A$8:$A$107,C255)=1,COUNTIFS('Quote Comparison'!$A$118:$A$217,B255)=1,COUNTIFS('Quote Comparison'!$A$118:$A$217,C255)=1),AND(INDEX('Quote Comparison'!$I$118:$I$217,MATCH(B255,'Quote Comparison'!$A$118:$A$217,0))="Comparable scope recorded",INDEX('Quote Comparison'!$I$118:$I$217,MATCH(C255,'Quote Comparison'!$A$118:$A$217,0))="Comparable scope recorded"),FALSE)),"Complete both offer and scope records",IF(NOT(AND(INDEX('Quote Comparison'!$B$8:$B$107,MATCH(B255,'Quote Comparison'!$A$8:$A$107,0))=INDEX('Quote Comparison'!$B$8:$B$107,MATCH(C255,'Quote Comparison'!$A$8:$A$107,0)),INDEX('Quote Comparison'!$C$8:$C$107,MATCH(B255,'Quote Comparison'!$A$8:$A$107,0))=INDEX('Quote Comparison'!$C$8:$C$107,MATCH(C255,'Quote Comparison'!$A$8:$A$107,0)),INDEX('Quote Comparison'!$E$8:$E$107,MATCH(B255,'Quote Comparison'!$A$8:$A$107,0))=INDEX('Quote Comparison'!$E$8:$E$107,MATCH(C255,'Quote Comparison'!$A$8:$A$107,0)),INDEX('Quote Comparison'!$F$8:$F$107,MATCH(B255,'Quote Comparison'!$A$8:$A$107,0))=INDEX('Quote Comparison'!$F$8:$F$107,MATCH(C255,'Quote Comparison'!$A$8:$A$107,0)),INDEX('Quote Comparison'!$G$8:$G$107,MATCH(B255,'Quote Comparison'!$A$8:$A$107,0))=INDEX('Quote Comparison'!$G$8:$G$107,MATCH(C255,'Quote Comparison'!$A$8:$A$107,0)),INDEX('Quote Comparison'!$D$118:$D$217,MATCH(B255,'Quote Comparison'!$A$118:$A$217,0))=INDEX('Quote Comparison'!$D$118:$D$217,MATCH(C255,'Quote Comparison'!$A$118:$A$217,0)),INDEX('Quote Comparison'!$E$118:$E$217,MATCH(B255,'Quote Comparison'!$A$118:$A$217,0))=INDEX('Quote Comparison'!$E$118:$E$217,MATCH(C255,'Quote Comparison'!$A$118:$A$217,0)))),"Opening, revision, currency, delivery or scope differs","Comparable amounts shown"))))))</x:f>
      </x:c>
      <x:c r="K255" s="1"/>
      <x:c r="L255" s="1"/>
      <x:c r="M255" s="1"/>
    </x:row>
    <x:row r="256" ht="28" customHeight="1">
      <x:c r="A256" s="23"/>
      <x:c r="B256" s="23"/>
      <x:c r="C256" s="23"/>
      <x:c r="D256" s="29" t="str">
        <x:f>IF(A256="","",IF(J256="Comparable amounts shown",INDEX('Quote Comparison'!$H$118:$H$217,MATCH(B256,'Quote Comparison'!$A$118:$A$217,0)),""))</x:f>
      </x:c>
      <x:c r="E256" s="29" t="str">
        <x:f>IF(A256="","",IF(J256="Comparable amounts shown",INDEX('Quote Comparison'!$H$118:$H$217,MATCH(C256,'Quote Comparison'!$A$118:$A$217,0)),""))</x:f>
      </x:c>
      <x:c r="F256" s="29" t="str">
        <x:f>IF(A256="","",IF(J256="Comparable amounts shown",E256-D256,""))</x:f>
      </x:c>
      <x:c r="G256" s="25" t="str">
        <x:f>IF(A256="","",IF(J256="Comparable amounts shown",INDEX('Quote Comparison'!$E$8:$E$107,MATCH(B256,'Quote Comparison'!$A$8:$A$107,0)),""))</x:f>
      </x:c>
      <x:c r="H256" s="25" t="str">
        <x:f>IF(A256="","",IF(J256="Comparable amounts shown",INDEX('Quote Comparison'!$F$8:$F$107,MATCH(B256,'Quote Comparison'!$A$8:$A$107,0)),""))</x:f>
      </x:c>
      <x:c r="I256" s="25" t="str">
        <x:f>IF(A256="","",IF(J256="Comparable amounts shown",INDEX('Quote Comparison'!$G$8:$G$107,MATCH(B256,'Quote Comparison'!$A$8:$A$107,0)),""))</x:f>
      </x:c>
      <x:c r="J256" s="25" t="str">
        <x:f>IF(LEN(A256&amp;"")=0,IF(COUNTA(A256,B256,C256)=0,"","Enter Comparison ID"),IF(COUNTIFS('Quote Comparison'!$A$228:$A$327,A256)&lt;&gt;1,"Duplicate Comparison ID",IF(OR(B256="",C256=""),"Select two offers",IF(B256=C256,"Select different offers",IF(NOT(IF(AND(COUNTIFS('Quote Comparison'!$A$8:$A$107,B256)=1,COUNTIFS('Quote Comparison'!$A$8:$A$107,C256)=1,COUNTIFS('Quote Comparison'!$A$118:$A$217,B256)=1,COUNTIFS('Quote Comparison'!$A$118:$A$217,C256)=1),AND(INDEX('Quote Comparison'!$I$118:$I$217,MATCH(B256,'Quote Comparison'!$A$118:$A$217,0))="Comparable scope recorded",INDEX('Quote Comparison'!$I$118:$I$217,MATCH(C256,'Quote Comparison'!$A$118:$A$217,0))="Comparable scope recorded"),FALSE)),"Complete both offer and scope records",IF(NOT(AND(INDEX('Quote Comparison'!$B$8:$B$107,MATCH(B256,'Quote Comparison'!$A$8:$A$107,0))=INDEX('Quote Comparison'!$B$8:$B$107,MATCH(C256,'Quote Comparison'!$A$8:$A$107,0)),INDEX('Quote Comparison'!$C$8:$C$107,MATCH(B256,'Quote Comparison'!$A$8:$A$107,0))=INDEX('Quote Comparison'!$C$8:$C$107,MATCH(C256,'Quote Comparison'!$A$8:$A$107,0)),INDEX('Quote Comparison'!$E$8:$E$107,MATCH(B256,'Quote Comparison'!$A$8:$A$107,0))=INDEX('Quote Comparison'!$E$8:$E$107,MATCH(C256,'Quote Comparison'!$A$8:$A$107,0)),INDEX('Quote Comparison'!$F$8:$F$107,MATCH(B256,'Quote Comparison'!$A$8:$A$107,0))=INDEX('Quote Comparison'!$F$8:$F$107,MATCH(C256,'Quote Comparison'!$A$8:$A$107,0)),INDEX('Quote Comparison'!$G$8:$G$107,MATCH(B256,'Quote Comparison'!$A$8:$A$107,0))=INDEX('Quote Comparison'!$G$8:$G$107,MATCH(C256,'Quote Comparison'!$A$8:$A$107,0)),INDEX('Quote Comparison'!$D$118:$D$217,MATCH(B256,'Quote Comparison'!$A$118:$A$217,0))=INDEX('Quote Comparison'!$D$118:$D$217,MATCH(C256,'Quote Comparison'!$A$118:$A$217,0)),INDEX('Quote Comparison'!$E$118:$E$217,MATCH(B256,'Quote Comparison'!$A$118:$A$217,0))=INDEX('Quote Comparison'!$E$118:$E$217,MATCH(C256,'Quote Comparison'!$A$118:$A$217,0)))),"Opening, revision, currency, delivery or scope differs","Comparable amounts shown"))))))</x:f>
      </x:c>
      <x:c r="K256" s="1"/>
      <x:c r="L256" s="1"/>
      <x:c r="M256" s="1"/>
    </x:row>
    <x:row r="257" ht="28" customHeight="1">
      <x:c r="A257" s="23"/>
      <x:c r="B257" s="23"/>
      <x:c r="C257" s="23"/>
      <x:c r="D257" s="29" t="str">
        <x:f>IF(A257="","",IF(J257="Comparable amounts shown",INDEX('Quote Comparison'!$H$118:$H$217,MATCH(B257,'Quote Comparison'!$A$118:$A$217,0)),""))</x:f>
      </x:c>
      <x:c r="E257" s="29" t="str">
        <x:f>IF(A257="","",IF(J257="Comparable amounts shown",INDEX('Quote Comparison'!$H$118:$H$217,MATCH(C257,'Quote Comparison'!$A$118:$A$217,0)),""))</x:f>
      </x:c>
      <x:c r="F257" s="29" t="str">
        <x:f>IF(A257="","",IF(J257="Comparable amounts shown",E257-D257,""))</x:f>
      </x:c>
      <x:c r="G257" s="25" t="str">
        <x:f>IF(A257="","",IF(J257="Comparable amounts shown",INDEX('Quote Comparison'!$E$8:$E$107,MATCH(B257,'Quote Comparison'!$A$8:$A$107,0)),""))</x:f>
      </x:c>
      <x:c r="H257" s="25" t="str">
        <x:f>IF(A257="","",IF(J257="Comparable amounts shown",INDEX('Quote Comparison'!$F$8:$F$107,MATCH(B257,'Quote Comparison'!$A$8:$A$107,0)),""))</x:f>
      </x:c>
      <x:c r="I257" s="25" t="str">
        <x:f>IF(A257="","",IF(J257="Comparable amounts shown",INDEX('Quote Comparison'!$G$8:$G$107,MATCH(B257,'Quote Comparison'!$A$8:$A$107,0)),""))</x:f>
      </x:c>
      <x:c r="J257" s="25" t="str">
        <x:f>IF(LEN(A257&amp;"")=0,IF(COUNTA(A257,B257,C257)=0,"","Enter Comparison ID"),IF(COUNTIFS('Quote Comparison'!$A$228:$A$327,A257)&lt;&gt;1,"Duplicate Comparison ID",IF(OR(B257="",C257=""),"Select two offers",IF(B257=C257,"Select different offers",IF(NOT(IF(AND(COUNTIFS('Quote Comparison'!$A$8:$A$107,B257)=1,COUNTIFS('Quote Comparison'!$A$8:$A$107,C257)=1,COUNTIFS('Quote Comparison'!$A$118:$A$217,B257)=1,COUNTIFS('Quote Comparison'!$A$118:$A$217,C257)=1),AND(INDEX('Quote Comparison'!$I$118:$I$217,MATCH(B257,'Quote Comparison'!$A$118:$A$217,0))="Comparable scope recorded",INDEX('Quote Comparison'!$I$118:$I$217,MATCH(C257,'Quote Comparison'!$A$118:$A$217,0))="Comparable scope recorded"),FALSE)),"Complete both offer and scope records",IF(NOT(AND(INDEX('Quote Comparison'!$B$8:$B$107,MATCH(B257,'Quote Comparison'!$A$8:$A$107,0))=INDEX('Quote Comparison'!$B$8:$B$107,MATCH(C257,'Quote Comparison'!$A$8:$A$107,0)),INDEX('Quote Comparison'!$C$8:$C$107,MATCH(B257,'Quote Comparison'!$A$8:$A$107,0))=INDEX('Quote Comparison'!$C$8:$C$107,MATCH(C257,'Quote Comparison'!$A$8:$A$107,0)),INDEX('Quote Comparison'!$E$8:$E$107,MATCH(B257,'Quote Comparison'!$A$8:$A$107,0))=INDEX('Quote Comparison'!$E$8:$E$107,MATCH(C257,'Quote Comparison'!$A$8:$A$107,0)),INDEX('Quote Comparison'!$F$8:$F$107,MATCH(B257,'Quote Comparison'!$A$8:$A$107,0))=INDEX('Quote Comparison'!$F$8:$F$107,MATCH(C257,'Quote Comparison'!$A$8:$A$107,0)),INDEX('Quote Comparison'!$G$8:$G$107,MATCH(B257,'Quote Comparison'!$A$8:$A$107,0))=INDEX('Quote Comparison'!$G$8:$G$107,MATCH(C257,'Quote Comparison'!$A$8:$A$107,0)),INDEX('Quote Comparison'!$D$118:$D$217,MATCH(B257,'Quote Comparison'!$A$118:$A$217,0))=INDEX('Quote Comparison'!$D$118:$D$217,MATCH(C257,'Quote Comparison'!$A$118:$A$217,0)),INDEX('Quote Comparison'!$E$118:$E$217,MATCH(B257,'Quote Comparison'!$A$118:$A$217,0))=INDEX('Quote Comparison'!$E$118:$E$217,MATCH(C257,'Quote Comparison'!$A$118:$A$217,0)))),"Opening, revision, currency, delivery or scope differs","Comparable amounts shown"))))))</x:f>
      </x:c>
      <x:c r="K257" s="1"/>
      <x:c r="L257" s="1"/>
      <x:c r="M257" s="1"/>
    </x:row>
    <x:row r="258" ht="28" customHeight="1">
      <x:c r="A258" s="23"/>
      <x:c r="B258" s="23"/>
      <x:c r="C258" s="23"/>
      <x:c r="D258" s="29" t="str">
        <x:f>IF(A258="","",IF(J258="Comparable amounts shown",INDEX('Quote Comparison'!$H$118:$H$217,MATCH(B258,'Quote Comparison'!$A$118:$A$217,0)),""))</x:f>
      </x:c>
      <x:c r="E258" s="29" t="str">
        <x:f>IF(A258="","",IF(J258="Comparable amounts shown",INDEX('Quote Comparison'!$H$118:$H$217,MATCH(C258,'Quote Comparison'!$A$118:$A$217,0)),""))</x:f>
      </x:c>
      <x:c r="F258" s="29" t="str">
        <x:f>IF(A258="","",IF(J258="Comparable amounts shown",E258-D258,""))</x:f>
      </x:c>
      <x:c r="G258" s="25" t="str">
        <x:f>IF(A258="","",IF(J258="Comparable amounts shown",INDEX('Quote Comparison'!$E$8:$E$107,MATCH(B258,'Quote Comparison'!$A$8:$A$107,0)),""))</x:f>
      </x:c>
      <x:c r="H258" s="25" t="str">
        <x:f>IF(A258="","",IF(J258="Comparable amounts shown",INDEX('Quote Comparison'!$F$8:$F$107,MATCH(B258,'Quote Comparison'!$A$8:$A$107,0)),""))</x:f>
      </x:c>
      <x:c r="I258" s="25" t="str">
        <x:f>IF(A258="","",IF(J258="Comparable amounts shown",INDEX('Quote Comparison'!$G$8:$G$107,MATCH(B258,'Quote Comparison'!$A$8:$A$107,0)),""))</x:f>
      </x:c>
      <x:c r="J258" s="25" t="str">
        <x:f>IF(LEN(A258&amp;"")=0,IF(COUNTA(A258,B258,C258)=0,"","Enter Comparison ID"),IF(COUNTIFS('Quote Comparison'!$A$228:$A$327,A258)&lt;&gt;1,"Duplicate Comparison ID",IF(OR(B258="",C258=""),"Select two offers",IF(B258=C258,"Select different offers",IF(NOT(IF(AND(COUNTIFS('Quote Comparison'!$A$8:$A$107,B258)=1,COUNTIFS('Quote Comparison'!$A$8:$A$107,C258)=1,COUNTIFS('Quote Comparison'!$A$118:$A$217,B258)=1,COUNTIFS('Quote Comparison'!$A$118:$A$217,C258)=1),AND(INDEX('Quote Comparison'!$I$118:$I$217,MATCH(B258,'Quote Comparison'!$A$118:$A$217,0))="Comparable scope recorded",INDEX('Quote Comparison'!$I$118:$I$217,MATCH(C258,'Quote Comparison'!$A$118:$A$217,0))="Comparable scope recorded"),FALSE)),"Complete both offer and scope records",IF(NOT(AND(INDEX('Quote Comparison'!$B$8:$B$107,MATCH(B258,'Quote Comparison'!$A$8:$A$107,0))=INDEX('Quote Comparison'!$B$8:$B$107,MATCH(C258,'Quote Comparison'!$A$8:$A$107,0)),INDEX('Quote Comparison'!$C$8:$C$107,MATCH(B258,'Quote Comparison'!$A$8:$A$107,0))=INDEX('Quote Comparison'!$C$8:$C$107,MATCH(C258,'Quote Comparison'!$A$8:$A$107,0)),INDEX('Quote Comparison'!$E$8:$E$107,MATCH(B258,'Quote Comparison'!$A$8:$A$107,0))=INDEX('Quote Comparison'!$E$8:$E$107,MATCH(C258,'Quote Comparison'!$A$8:$A$107,0)),INDEX('Quote Comparison'!$F$8:$F$107,MATCH(B258,'Quote Comparison'!$A$8:$A$107,0))=INDEX('Quote Comparison'!$F$8:$F$107,MATCH(C258,'Quote Comparison'!$A$8:$A$107,0)),INDEX('Quote Comparison'!$G$8:$G$107,MATCH(B258,'Quote Comparison'!$A$8:$A$107,0))=INDEX('Quote Comparison'!$G$8:$G$107,MATCH(C258,'Quote Comparison'!$A$8:$A$107,0)),INDEX('Quote Comparison'!$D$118:$D$217,MATCH(B258,'Quote Comparison'!$A$118:$A$217,0))=INDEX('Quote Comparison'!$D$118:$D$217,MATCH(C258,'Quote Comparison'!$A$118:$A$217,0)),INDEX('Quote Comparison'!$E$118:$E$217,MATCH(B258,'Quote Comparison'!$A$118:$A$217,0))=INDEX('Quote Comparison'!$E$118:$E$217,MATCH(C258,'Quote Comparison'!$A$118:$A$217,0)))),"Opening, revision, currency, delivery or scope differs","Comparable amounts shown"))))))</x:f>
      </x:c>
      <x:c r="K258" s="1"/>
      <x:c r="L258" s="1"/>
      <x:c r="M258" s="1"/>
    </x:row>
    <x:row r="259" ht="28" customHeight="1">
      <x:c r="A259" s="23"/>
      <x:c r="B259" s="23"/>
      <x:c r="C259" s="23"/>
      <x:c r="D259" s="29" t="str">
        <x:f>IF(A259="","",IF(J259="Comparable amounts shown",INDEX('Quote Comparison'!$H$118:$H$217,MATCH(B259,'Quote Comparison'!$A$118:$A$217,0)),""))</x:f>
      </x:c>
      <x:c r="E259" s="29" t="str">
        <x:f>IF(A259="","",IF(J259="Comparable amounts shown",INDEX('Quote Comparison'!$H$118:$H$217,MATCH(C259,'Quote Comparison'!$A$118:$A$217,0)),""))</x:f>
      </x:c>
      <x:c r="F259" s="29" t="str">
        <x:f>IF(A259="","",IF(J259="Comparable amounts shown",E259-D259,""))</x:f>
      </x:c>
      <x:c r="G259" s="25" t="str">
        <x:f>IF(A259="","",IF(J259="Comparable amounts shown",INDEX('Quote Comparison'!$E$8:$E$107,MATCH(B259,'Quote Comparison'!$A$8:$A$107,0)),""))</x:f>
      </x:c>
      <x:c r="H259" s="25" t="str">
        <x:f>IF(A259="","",IF(J259="Comparable amounts shown",INDEX('Quote Comparison'!$F$8:$F$107,MATCH(B259,'Quote Comparison'!$A$8:$A$107,0)),""))</x:f>
      </x:c>
      <x:c r="I259" s="25" t="str">
        <x:f>IF(A259="","",IF(J259="Comparable amounts shown",INDEX('Quote Comparison'!$G$8:$G$107,MATCH(B259,'Quote Comparison'!$A$8:$A$107,0)),""))</x:f>
      </x:c>
      <x:c r="J259" s="25" t="str">
        <x:f>IF(LEN(A259&amp;"")=0,IF(COUNTA(A259,B259,C259)=0,"","Enter Comparison ID"),IF(COUNTIFS('Quote Comparison'!$A$228:$A$327,A259)&lt;&gt;1,"Duplicate Comparison ID",IF(OR(B259="",C259=""),"Select two offers",IF(B259=C259,"Select different offers",IF(NOT(IF(AND(COUNTIFS('Quote Comparison'!$A$8:$A$107,B259)=1,COUNTIFS('Quote Comparison'!$A$8:$A$107,C259)=1,COUNTIFS('Quote Comparison'!$A$118:$A$217,B259)=1,COUNTIFS('Quote Comparison'!$A$118:$A$217,C259)=1),AND(INDEX('Quote Comparison'!$I$118:$I$217,MATCH(B259,'Quote Comparison'!$A$118:$A$217,0))="Comparable scope recorded",INDEX('Quote Comparison'!$I$118:$I$217,MATCH(C259,'Quote Comparison'!$A$118:$A$217,0))="Comparable scope recorded"),FALSE)),"Complete both offer and scope records",IF(NOT(AND(INDEX('Quote Comparison'!$B$8:$B$107,MATCH(B259,'Quote Comparison'!$A$8:$A$107,0))=INDEX('Quote Comparison'!$B$8:$B$107,MATCH(C259,'Quote Comparison'!$A$8:$A$107,0)),INDEX('Quote Comparison'!$C$8:$C$107,MATCH(B259,'Quote Comparison'!$A$8:$A$107,0))=INDEX('Quote Comparison'!$C$8:$C$107,MATCH(C259,'Quote Comparison'!$A$8:$A$107,0)),INDEX('Quote Comparison'!$E$8:$E$107,MATCH(B259,'Quote Comparison'!$A$8:$A$107,0))=INDEX('Quote Comparison'!$E$8:$E$107,MATCH(C259,'Quote Comparison'!$A$8:$A$107,0)),INDEX('Quote Comparison'!$F$8:$F$107,MATCH(B259,'Quote Comparison'!$A$8:$A$107,0))=INDEX('Quote Comparison'!$F$8:$F$107,MATCH(C259,'Quote Comparison'!$A$8:$A$107,0)),INDEX('Quote Comparison'!$G$8:$G$107,MATCH(B259,'Quote Comparison'!$A$8:$A$107,0))=INDEX('Quote Comparison'!$G$8:$G$107,MATCH(C259,'Quote Comparison'!$A$8:$A$107,0)),INDEX('Quote Comparison'!$D$118:$D$217,MATCH(B259,'Quote Comparison'!$A$118:$A$217,0))=INDEX('Quote Comparison'!$D$118:$D$217,MATCH(C259,'Quote Comparison'!$A$118:$A$217,0)),INDEX('Quote Comparison'!$E$118:$E$217,MATCH(B259,'Quote Comparison'!$A$118:$A$217,0))=INDEX('Quote Comparison'!$E$118:$E$217,MATCH(C259,'Quote Comparison'!$A$118:$A$217,0)))),"Opening, revision, currency, delivery or scope differs","Comparable amounts shown"))))))</x:f>
      </x:c>
      <x:c r="K259" s="1"/>
      <x:c r="L259" s="1"/>
      <x:c r="M259" s="1"/>
    </x:row>
    <x:row r="260" ht="28" customHeight="1">
      <x:c r="A260" s="23"/>
      <x:c r="B260" s="23"/>
      <x:c r="C260" s="23"/>
      <x:c r="D260" s="29" t="str">
        <x:f>IF(A260="","",IF(J260="Comparable amounts shown",INDEX('Quote Comparison'!$H$118:$H$217,MATCH(B260,'Quote Comparison'!$A$118:$A$217,0)),""))</x:f>
      </x:c>
      <x:c r="E260" s="29" t="str">
        <x:f>IF(A260="","",IF(J260="Comparable amounts shown",INDEX('Quote Comparison'!$H$118:$H$217,MATCH(C260,'Quote Comparison'!$A$118:$A$217,0)),""))</x:f>
      </x:c>
      <x:c r="F260" s="29" t="str">
        <x:f>IF(A260="","",IF(J260="Comparable amounts shown",E260-D260,""))</x:f>
      </x:c>
      <x:c r="G260" s="25" t="str">
        <x:f>IF(A260="","",IF(J260="Comparable amounts shown",INDEX('Quote Comparison'!$E$8:$E$107,MATCH(B260,'Quote Comparison'!$A$8:$A$107,0)),""))</x:f>
      </x:c>
      <x:c r="H260" s="25" t="str">
        <x:f>IF(A260="","",IF(J260="Comparable amounts shown",INDEX('Quote Comparison'!$F$8:$F$107,MATCH(B260,'Quote Comparison'!$A$8:$A$107,0)),""))</x:f>
      </x:c>
      <x:c r="I260" s="25" t="str">
        <x:f>IF(A260="","",IF(J260="Comparable amounts shown",INDEX('Quote Comparison'!$G$8:$G$107,MATCH(B260,'Quote Comparison'!$A$8:$A$107,0)),""))</x:f>
      </x:c>
      <x:c r="J260" s="25" t="str">
        <x:f>IF(LEN(A260&amp;"")=0,IF(COUNTA(A260,B260,C260)=0,"","Enter Comparison ID"),IF(COUNTIFS('Quote Comparison'!$A$228:$A$327,A260)&lt;&gt;1,"Duplicate Comparison ID",IF(OR(B260="",C260=""),"Select two offers",IF(B260=C260,"Select different offers",IF(NOT(IF(AND(COUNTIFS('Quote Comparison'!$A$8:$A$107,B260)=1,COUNTIFS('Quote Comparison'!$A$8:$A$107,C260)=1,COUNTIFS('Quote Comparison'!$A$118:$A$217,B260)=1,COUNTIFS('Quote Comparison'!$A$118:$A$217,C260)=1),AND(INDEX('Quote Comparison'!$I$118:$I$217,MATCH(B260,'Quote Comparison'!$A$118:$A$217,0))="Comparable scope recorded",INDEX('Quote Comparison'!$I$118:$I$217,MATCH(C260,'Quote Comparison'!$A$118:$A$217,0))="Comparable scope recorded"),FALSE)),"Complete both offer and scope records",IF(NOT(AND(INDEX('Quote Comparison'!$B$8:$B$107,MATCH(B260,'Quote Comparison'!$A$8:$A$107,0))=INDEX('Quote Comparison'!$B$8:$B$107,MATCH(C260,'Quote Comparison'!$A$8:$A$107,0)),INDEX('Quote Comparison'!$C$8:$C$107,MATCH(B260,'Quote Comparison'!$A$8:$A$107,0))=INDEX('Quote Comparison'!$C$8:$C$107,MATCH(C260,'Quote Comparison'!$A$8:$A$107,0)),INDEX('Quote Comparison'!$E$8:$E$107,MATCH(B260,'Quote Comparison'!$A$8:$A$107,0))=INDEX('Quote Comparison'!$E$8:$E$107,MATCH(C260,'Quote Comparison'!$A$8:$A$107,0)),INDEX('Quote Comparison'!$F$8:$F$107,MATCH(B260,'Quote Comparison'!$A$8:$A$107,0))=INDEX('Quote Comparison'!$F$8:$F$107,MATCH(C260,'Quote Comparison'!$A$8:$A$107,0)),INDEX('Quote Comparison'!$G$8:$G$107,MATCH(B260,'Quote Comparison'!$A$8:$A$107,0))=INDEX('Quote Comparison'!$G$8:$G$107,MATCH(C260,'Quote Comparison'!$A$8:$A$107,0)),INDEX('Quote Comparison'!$D$118:$D$217,MATCH(B260,'Quote Comparison'!$A$118:$A$217,0))=INDEX('Quote Comparison'!$D$118:$D$217,MATCH(C260,'Quote Comparison'!$A$118:$A$217,0)),INDEX('Quote Comparison'!$E$118:$E$217,MATCH(B260,'Quote Comparison'!$A$118:$A$217,0))=INDEX('Quote Comparison'!$E$118:$E$217,MATCH(C260,'Quote Comparison'!$A$118:$A$217,0)))),"Opening, revision, currency, delivery or scope differs","Comparable amounts shown"))))))</x:f>
      </x:c>
      <x:c r="K260" s="1"/>
      <x:c r="L260" s="1"/>
      <x:c r="M260" s="1"/>
    </x:row>
    <x:row r="261" ht="28" customHeight="1">
      <x:c r="A261" s="23"/>
      <x:c r="B261" s="23"/>
      <x:c r="C261" s="23"/>
      <x:c r="D261" s="29" t="str">
        <x:f>IF(A261="","",IF(J261="Comparable amounts shown",INDEX('Quote Comparison'!$H$118:$H$217,MATCH(B261,'Quote Comparison'!$A$118:$A$217,0)),""))</x:f>
      </x:c>
      <x:c r="E261" s="29" t="str">
        <x:f>IF(A261="","",IF(J261="Comparable amounts shown",INDEX('Quote Comparison'!$H$118:$H$217,MATCH(C261,'Quote Comparison'!$A$118:$A$217,0)),""))</x:f>
      </x:c>
      <x:c r="F261" s="29" t="str">
        <x:f>IF(A261="","",IF(J261="Comparable amounts shown",E261-D261,""))</x:f>
      </x:c>
      <x:c r="G261" s="25" t="str">
        <x:f>IF(A261="","",IF(J261="Comparable amounts shown",INDEX('Quote Comparison'!$E$8:$E$107,MATCH(B261,'Quote Comparison'!$A$8:$A$107,0)),""))</x:f>
      </x:c>
      <x:c r="H261" s="25" t="str">
        <x:f>IF(A261="","",IF(J261="Comparable amounts shown",INDEX('Quote Comparison'!$F$8:$F$107,MATCH(B261,'Quote Comparison'!$A$8:$A$107,0)),""))</x:f>
      </x:c>
      <x:c r="I261" s="25" t="str">
        <x:f>IF(A261="","",IF(J261="Comparable amounts shown",INDEX('Quote Comparison'!$G$8:$G$107,MATCH(B261,'Quote Comparison'!$A$8:$A$107,0)),""))</x:f>
      </x:c>
      <x:c r="J261" s="25" t="str">
        <x:f>IF(LEN(A261&amp;"")=0,IF(COUNTA(A261,B261,C261)=0,"","Enter Comparison ID"),IF(COUNTIFS('Quote Comparison'!$A$228:$A$327,A261)&lt;&gt;1,"Duplicate Comparison ID",IF(OR(B261="",C261=""),"Select two offers",IF(B261=C261,"Select different offers",IF(NOT(IF(AND(COUNTIFS('Quote Comparison'!$A$8:$A$107,B261)=1,COUNTIFS('Quote Comparison'!$A$8:$A$107,C261)=1,COUNTIFS('Quote Comparison'!$A$118:$A$217,B261)=1,COUNTIFS('Quote Comparison'!$A$118:$A$217,C261)=1),AND(INDEX('Quote Comparison'!$I$118:$I$217,MATCH(B261,'Quote Comparison'!$A$118:$A$217,0))="Comparable scope recorded",INDEX('Quote Comparison'!$I$118:$I$217,MATCH(C261,'Quote Comparison'!$A$118:$A$217,0))="Comparable scope recorded"),FALSE)),"Complete both offer and scope records",IF(NOT(AND(INDEX('Quote Comparison'!$B$8:$B$107,MATCH(B261,'Quote Comparison'!$A$8:$A$107,0))=INDEX('Quote Comparison'!$B$8:$B$107,MATCH(C261,'Quote Comparison'!$A$8:$A$107,0)),INDEX('Quote Comparison'!$C$8:$C$107,MATCH(B261,'Quote Comparison'!$A$8:$A$107,0))=INDEX('Quote Comparison'!$C$8:$C$107,MATCH(C261,'Quote Comparison'!$A$8:$A$107,0)),INDEX('Quote Comparison'!$E$8:$E$107,MATCH(B261,'Quote Comparison'!$A$8:$A$107,0))=INDEX('Quote Comparison'!$E$8:$E$107,MATCH(C261,'Quote Comparison'!$A$8:$A$107,0)),INDEX('Quote Comparison'!$F$8:$F$107,MATCH(B261,'Quote Comparison'!$A$8:$A$107,0))=INDEX('Quote Comparison'!$F$8:$F$107,MATCH(C261,'Quote Comparison'!$A$8:$A$107,0)),INDEX('Quote Comparison'!$G$8:$G$107,MATCH(B261,'Quote Comparison'!$A$8:$A$107,0))=INDEX('Quote Comparison'!$G$8:$G$107,MATCH(C261,'Quote Comparison'!$A$8:$A$107,0)),INDEX('Quote Comparison'!$D$118:$D$217,MATCH(B261,'Quote Comparison'!$A$118:$A$217,0))=INDEX('Quote Comparison'!$D$118:$D$217,MATCH(C261,'Quote Comparison'!$A$118:$A$217,0)),INDEX('Quote Comparison'!$E$118:$E$217,MATCH(B261,'Quote Comparison'!$A$118:$A$217,0))=INDEX('Quote Comparison'!$E$118:$E$217,MATCH(C261,'Quote Comparison'!$A$118:$A$217,0)))),"Opening, revision, currency, delivery or scope differs","Comparable amounts shown"))))))</x:f>
      </x:c>
      <x:c r="K261" s="1"/>
      <x:c r="L261" s="1"/>
      <x:c r="M261" s="1"/>
    </x:row>
    <x:row r="262" ht="28" customHeight="1">
      <x:c r="A262" s="23"/>
      <x:c r="B262" s="23"/>
      <x:c r="C262" s="23"/>
      <x:c r="D262" s="29" t="str">
        <x:f>IF(A262="","",IF(J262="Comparable amounts shown",INDEX('Quote Comparison'!$H$118:$H$217,MATCH(B262,'Quote Comparison'!$A$118:$A$217,0)),""))</x:f>
      </x:c>
      <x:c r="E262" s="29" t="str">
        <x:f>IF(A262="","",IF(J262="Comparable amounts shown",INDEX('Quote Comparison'!$H$118:$H$217,MATCH(C262,'Quote Comparison'!$A$118:$A$217,0)),""))</x:f>
      </x:c>
      <x:c r="F262" s="29" t="str">
        <x:f>IF(A262="","",IF(J262="Comparable amounts shown",E262-D262,""))</x:f>
      </x:c>
      <x:c r="G262" s="25" t="str">
        <x:f>IF(A262="","",IF(J262="Comparable amounts shown",INDEX('Quote Comparison'!$E$8:$E$107,MATCH(B262,'Quote Comparison'!$A$8:$A$107,0)),""))</x:f>
      </x:c>
      <x:c r="H262" s="25" t="str">
        <x:f>IF(A262="","",IF(J262="Comparable amounts shown",INDEX('Quote Comparison'!$F$8:$F$107,MATCH(B262,'Quote Comparison'!$A$8:$A$107,0)),""))</x:f>
      </x:c>
      <x:c r="I262" s="25" t="str">
        <x:f>IF(A262="","",IF(J262="Comparable amounts shown",INDEX('Quote Comparison'!$G$8:$G$107,MATCH(B262,'Quote Comparison'!$A$8:$A$107,0)),""))</x:f>
      </x:c>
      <x:c r="J262" s="25" t="str">
        <x:f>IF(LEN(A262&amp;"")=0,IF(COUNTA(A262,B262,C262)=0,"","Enter Comparison ID"),IF(COUNTIFS('Quote Comparison'!$A$228:$A$327,A262)&lt;&gt;1,"Duplicate Comparison ID",IF(OR(B262="",C262=""),"Select two offers",IF(B262=C262,"Select different offers",IF(NOT(IF(AND(COUNTIFS('Quote Comparison'!$A$8:$A$107,B262)=1,COUNTIFS('Quote Comparison'!$A$8:$A$107,C262)=1,COUNTIFS('Quote Comparison'!$A$118:$A$217,B262)=1,COUNTIFS('Quote Comparison'!$A$118:$A$217,C262)=1),AND(INDEX('Quote Comparison'!$I$118:$I$217,MATCH(B262,'Quote Comparison'!$A$118:$A$217,0))="Comparable scope recorded",INDEX('Quote Comparison'!$I$118:$I$217,MATCH(C262,'Quote Comparison'!$A$118:$A$217,0))="Comparable scope recorded"),FALSE)),"Complete both offer and scope records",IF(NOT(AND(INDEX('Quote Comparison'!$B$8:$B$107,MATCH(B262,'Quote Comparison'!$A$8:$A$107,0))=INDEX('Quote Comparison'!$B$8:$B$107,MATCH(C262,'Quote Comparison'!$A$8:$A$107,0)),INDEX('Quote Comparison'!$C$8:$C$107,MATCH(B262,'Quote Comparison'!$A$8:$A$107,0))=INDEX('Quote Comparison'!$C$8:$C$107,MATCH(C262,'Quote Comparison'!$A$8:$A$107,0)),INDEX('Quote Comparison'!$E$8:$E$107,MATCH(B262,'Quote Comparison'!$A$8:$A$107,0))=INDEX('Quote Comparison'!$E$8:$E$107,MATCH(C262,'Quote Comparison'!$A$8:$A$107,0)),INDEX('Quote Comparison'!$F$8:$F$107,MATCH(B262,'Quote Comparison'!$A$8:$A$107,0))=INDEX('Quote Comparison'!$F$8:$F$107,MATCH(C262,'Quote Comparison'!$A$8:$A$107,0)),INDEX('Quote Comparison'!$G$8:$G$107,MATCH(B262,'Quote Comparison'!$A$8:$A$107,0))=INDEX('Quote Comparison'!$G$8:$G$107,MATCH(C262,'Quote Comparison'!$A$8:$A$107,0)),INDEX('Quote Comparison'!$D$118:$D$217,MATCH(B262,'Quote Comparison'!$A$118:$A$217,0))=INDEX('Quote Comparison'!$D$118:$D$217,MATCH(C262,'Quote Comparison'!$A$118:$A$217,0)),INDEX('Quote Comparison'!$E$118:$E$217,MATCH(B262,'Quote Comparison'!$A$118:$A$217,0))=INDEX('Quote Comparison'!$E$118:$E$217,MATCH(C262,'Quote Comparison'!$A$118:$A$217,0)))),"Opening, revision, currency, delivery or scope differs","Comparable amounts shown"))))))</x:f>
      </x:c>
      <x:c r="K262" s="1"/>
      <x:c r="L262" s="1"/>
      <x:c r="M262" s="1"/>
    </x:row>
    <x:row r="263" ht="28" customHeight="1">
      <x:c r="A263" s="23"/>
      <x:c r="B263" s="23"/>
      <x:c r="C263" s="23"/>
      <x:c r="D263" s="29" t="str">
        <x:f>IF(A263="","",IF(J263="Comparable amounts shown",INDEX('Quote Comparison'!$H$118:$H$217,MATCH(B263,'Quote Comparison'!$A$118:$A$217,0)),""))</x:f>
      </x:c>
      <x:c r="E263" s="29" t="str">
        <x:f>IF(A263="","",IF(J263="Comparable amounts shown",INDEX('Quote Comparison'!$H$118:$H$217,MATCH(C263,'Quote Comparison'!$A$118:$A$217,0)),""))</x:f>
      </x:c>
      <x:c r="F263" s="29" t="str">
        <x:f>IF(A263="","",IF(J263="Comparable amounts shown",E263-D263,""))</x:f>
      </x:c>
      <x:c r="G263" s="25" t="str">
        <x:f>IF(A263="","",IF(J263="Comparable amounts shown",INDEX('Quote Comparison'!$E$8:$E$107,MATCH(B263,'Quote Comparison'!$A$8:$A$107,0)),""))</x:f>
      </x:c>
      <x:c r="H263" s="25" t="str">
        <x:f>IF(A263="","",IF(J263="Comparable amounts shown",INDEX('Quote Comparison'!$F$8:$F$107,MATCH(B263,'Quote Comparison'!$A$8:$A$107,0)),""))</x:f>
      </x:c>
      <x:c r="I263" s="25" t="str">
        <x:f>IF(A263="","",IF(J263="Comparable amounts shown",INDEX('Quote Comparison'!$G$8:$G$107,MATCH(B263,'Quote Comparison'!$A$8:$A$107,0)),""))</x:f>
      </x:c>
      <x:c r="J263" s="25" t="str">
        <x:f>IF(LEN(A263&amp;"")=0,IF(COUNTA(A263,B263,C263)=0,"","Enter Comparison ID"),IF(COUNTIFS('Quote Comparison'!$A$228:$A$327,A263)&lt;&gt;1,"Duplicate Comparison ID",IF(OR(B263="",C263=""),"Select two offers",IF(B263=C263,"Select different offers",IF(NOT(IF(AND(COUNTIFS('Quote Comparison'!$A$8:$A$107,B263)=1,COUNTIFS('Quote Comparison'!$A$8:$A$107,C263)=1,COUNTIFS('Quote Comparison'!$A$118:$A$217,B263)=1,COUNTIFS('Quote Comparison'!$A$118:$A$217,C263)=1),AND(INDEX('Quote Comparison'!$I$118:$I$217,MATCH(B263,'Quote Comparison'!$A$118:$A$217,0))="Comparable scope recorded",INDEX('Quote Comparison'!$I$118:$I$217,MATCH(C263,'Quote Comparison'!$A$118:$A$217,0))="Comparable scope recorded"),FALSE)),"Complete both offer and scope records",IF(NOT(AND(INDEX('Quote Comparison'!$B$8:$B$107,MATCH(B263,'Quote Comparison'!$A$8:$A$107,0))=INDEX('Quote Comparison'!$B$8:$B$107,MATCH(C263,'Quote Comparison'!$A$8:$A$107,0)),INDEX('Quote Comparison'!$C$8:$C$107,MATCH(B263,'Quote Comparison'!$A$8:$A$107,0))=INDEX('Quote Comparison'!$C$8:$C$107,MATCH(C263,'Quote Comparison'!$A$8:$A$107,0)),INDEX('Quote Comparison'!$E$8:$E$107,MATCH(B263,'Quote Comparison'!$A$8:$A$107,0))=INDEX('Quote Comparison'!$E$8:$E$107,MATCH(C263,'Quote Comparison'!$A$8:$A$107,0)),INDEX('Quote Comparison'!$F$8:$F$107,MATCH(B263,'Quote Comparison'!$A$8:$A$107,0))=INDEX('Quote Comparison'!$F$8:$F$107,MATCH(C263,'Quote Comparison'!$A$8:$A$107,0)),INDEX('Quote Comparison'!$G$8:$G$107,MATCH(B263,'Quote Comparison'!$A$8:$A$107,0))=INDEX('Quote Comparison'!$G$8:$G$107,MATCH(C263,'Quote Comparison'!$A$8:$A$107,0)),INDEX('Quote Comparison'!$D$118:$D$217,MATCH(B263,'Quote Comparison'!$A$118:$A$217,0))=INDEX('Quote Comparison'!$D$118:$D$217,MATCH(C263,'Quote Comparison'!$A$118:$A$217,0)),INDEX('Quote Comparison'!$E$118:$E$217,MATCH(B263,'Quote Comparison'!$A$118:$A$217,0))=INDEX('Quote Comparison'!$E$118:$E$217,MATCH(C263,'Quote Comparison'!$A$118:$A$217,0)))),"Opening, revision, currency, delivery or scope differs","Comparable amounts shown"))))))</x:f>
      </x:c>
      <x:c r="K263" s="1"/>
      <x:c r="L263" s="1"/>
      <x:c r="M263" s="1"/>
    </x:row>
    <x:row r="264" ht="28" customHeight="1">
      <x:c r="A264" s="23"/>
      <x:c r="B264" s="23"/>
      <x:c r="C264" s="23"/>
      <x:c r="D264" s="29" t="str">
        <x:f>IF(A264="","",IF(J264="Comparable amounts shown",INDEX('Quote Comparison'!$H$118:$H$217,MATCH(B264,'Quote Comparison'!$A$118:$A$217,0)),""))</x:f>
      </x:c>
      <x:c r="E264" s="29" t="str">
        <x:f>IF(A264="","",IF(J264="Comparable amounts shown",INDEX('Quote Comparison'!$H$118:$H$217,MATCH(C264,'Quote Comparison'!$A$118:$A$217,0)),""))</x:f>
      </x:c>
      <x:c r="F264" s="29" t="str">
        <x:f>IF(A264="","",IF(J264="Comparable amounts shown",E264-D264,""))</x:f>
      </x:c>
      <x:c r="G264" s="25" t="str">
        <x:f>IF(A264="","",IF(J264="Comparable amounts shown",INDEX('Quote Comparison'!$E$8:$E$107,MATCH(B264,'Quote Comparison'!$A$8:$A$107,0)),""))</x:f>
      </x:c>
      <x:c r="H264" s="25" t="str">
        <x:f>IF(A264="","",IF(J264="Comparable amounts shown",INDEX('Quote Comparison'!$F$8:$F$107,MATCH(B264,'Quote Comparison'!$A$8:$A$107,0)),""))</x:f>
      </x:c>
      <x:c r="I264" s="25" t="str">
        <x:f>IF(A264="","",IF(J264="Comparable amounts shown",INDEX('Quote Comparison'!$G$8:$G$107,MATCH(B264,'Quote Comparison'!$A$8:$A$107,0)),""))</x:f>
      </x:c>
      <x:c r="J264" s="25" t="str">
        <x:f>IF(LEN(A264&amp;"")=0,IF(COUNTA(A264,B264,C264)=0,"","Enter Comparison ID"),IF(COUNTIFS('Quote Comparison'!$A$228:$A$327,A264)&lt;&gt;1,"Duplicate Comparison ID",IF(OR(B264="",C264=""),"Select two offers",IF(B264=C264,"Select different offers",IF(NOT(IF(AND(COUNTIFS('Quote Comparison'!$A$8:$A$107,B264)=1,COUNTIFS('Quote Comparison'!$A$8:$A$107,C264)=1,COUNTIFS('Quote Comparison'!$A$118:$A$217,B264)=1,COUNTIFS('Quote Comparison'!$A$118:$A$217,C264)=1),AND(INDEX('Quote Comparison'!$I$118:$I$217,MATCH(B264,'Quote Comparison'!$A$118:$A$217,0))="Comparable scope recorded",INDEX('Quote Comparison'!$I$118:$I$217,MATCH(C264,'Quote Comparison'!$A$118:$A$217,0))="Comparable scope recorded"),FALSE)),"Complete both offer and scope records",IF(NOT(AND(INDEX('Quote Comparison'!$B$8:$B$107,MATCH(B264,'Quote Comparison'!$A$8:$A$107,0))=INDEX('Quote Comparison'!$B$8:$B$107,MATCH(C264,'Quote Comparison'!$A$8:$A$107,0)),INDEX('Quote Comparison'!$C$8:$C$107,MATCH(B264,'Quote Comparison'!$A$8:$A$107,0))=INDEX('Quote Comparison'!$C$8:$C$107,MATCH(C264,'Quote Comparison'!$A$8:$A$107,0)),INDEX('Quote Comparison'!$E$8:$E$107,MATCH(B264,'Quote Comparison'!$A$8:$A$107,0))=INDEX('Quote Comparison'!$E$8:$E$107,MATCH(C264,'Quote Comparison'!$A$8:$A$107,0)),INDEX('Quote Comparison'!$F$8:$F$107,MATCH(B264,'Quote Comparison'!$A$8:$A$107,0))=INDEX('Quote Comparison'!$F$8:$F$107,MATCH(C264,'Quote Comparison'!$A$8:$A$107,0)),INDEX('Quote Comparison'!$G$8:$G$107,MATCH(B264,'Quote Comparison'!$A$8:$A$107,0))=INDEX('Quote Comparison'!$G$8:$G$107,MATCH(C264,'Quote Comparison'!$A$8:$A$107,0)),INDEX('Quote Comparison'!$D$118:$D$217,MATCH(B264,'Quote Comparison'!$A$118:$A$217,0))=INDEX('Quote Comparison'!$D$118:$D$217,MATCH(C264,'Quote Comparison'!$A$118:$A$217,0)),INDEX('Quote Comparison'!$E$118:$E$217,MATCH(B264,'Quote Comparison'!$A$118:$A$217,0))=INDEX('Quote Comparison'!$E$118:$E$217,MATCH(C264,'Quote Comparison'!$A$118:$A$217,0)))),"Opening, revision, currency, delivery or scope differs","Comparable amounts shown"))))))</x:f>
      </x:c>
      <x:c r="K264" s="1"/>
      <x:c r="L264" s="1"/>
      <x:c r="M264" s="1"/>
    </x:row>
    <x:row r="265" ht="28" customHeight="1">
      <x:c r="A265" s="23"/>
      <x:c r="B265" s="23"/>
      <x:c r="C265" s="23"/>
      <x:c r="D265" s="29" t="str">
        <x:f>IF(A265="","",IF(J265="Comparable amounts shown",INDEX('Quote Comparison'!$H$118:$H$217,MATCH(B265,'Quote Comparison'!$A$118:$A$217,0)),""))</x:f>
      </x:c>
      <x:c r="E265" s="29" t="str">
        <x:f>IF(A265="","",IF(J265="Comparable amounts shown",INDEX('Quote Comparison'!$H$118:$H$217,MATCH(C265,'Quote Comparison'!$A$118:$A$217,0)),""))</x:f>
      </x:c>
      <x:c r="F265" s="29" t="str">
        <x:f>IF(A265="","",IF(J265="Comparable amounts shown",E265-D265,""))</x:f>
      </x:c>
      <x:c r="G265" s="25" t="str">
        <x:f>IF(A265="","",IF(J265="Comparable amounts shown",INDEX('Quote Comparison'!$E$8:$E$107,MATCH(B265,'Quote Comparison'!$A$8:$A$107,0)),""))</x:f>
      </x:c>
      <x:c r="H265" s="25" t="str">
        <x:f>IF(A265="","",IF(J265="Comparable amounts shown",INDEX('Quote Comparison'!$F$8:$F$107,MATCH(B265,'Quote Comparison'!$A$8:$A$107,0)),""))</x:f>
      </x:c>
      <x:c r="I265" s="25" t="str">
        <x:f>IF(A265="","",IF(J265="Comparable amounts shown",INDEX('Quote Comparison'!$G$8:$G$107,MATCH(B265,'Quote Comparison'!$A$8:$A$107,0)),""))</x:f>
      </x:c>
      <x:c r="J265" s="25" t="str">
        <x:f>IF(LEN(A265&amp;"")=0,IF(COUNTA(A265,B265,C265)=0,"","Enter Comparison ID"),IF(COUNTIFS('Quote Comparison'!$A$228:$A$327,A265)&lt;&gt;1,"Duplicate Comparison ID",IF(OR(B265="",C265=""),"Select two offers",IF(B265=C265,"Select different offers",IF(NOT(IF(AND(COUNTIFS('Quote Comparison'!$A$8:$A$107,B265)=1,COUNTIFS('Quote Comparison'!$A$8:$A$107,C265)=1,COUNTIFS('Quote Comparison'!$A$118:$A$217,B265)=1,COUNTIFS('Quote Comparison'!$A$118:$A$217,C265)=1),AND(INDEX('Quote Comparison'!$I$118:$I$217,MATCH(B265,'Quote Comparison'!$A$118:$A$217,0))="Comparable scope recorded",INDEX('Quote Comparison'!$I$118:$I$217,MATCH(C265,'Quote Comparison'!$A$118:$A$217,0))="Comparable scope recorded"),FALSE)),"Complete both offer and scope records",IF(NOT(AND(INDEX('Quote Comparison'!$B$8:$B$107,MATCH(B265,'Quote Comparison'!$A$8:$A$107,0))=INDEX('Quote Comparison'!$B$8:$B$107,MATCH(C265,'Quote Comparison'!$A$8:$A$107,0)),INDEX('Quote Comparison'!$C$8:$C$107,MATCH(B265,'Quote Comparison'!$A$8:$A$107,0))=INDEX('Quote Comparison'!$C$8:$C$107,MATCH(C265,'Quote Comparison'!$A$8:$A$107,0)),INDEX('Quote Comparison'!$E$8:$E$107,MATCH(B265,'Quote Comparison'!$A$8:$A$107,0))=INDEX('Quote Comparison'!$E$8:$E$107,MATCH(C265,'Quote Comparison'!$A$8:$A$107,0)),INDEX('Quote Comparison'!$F$8:$F$107,MATCH(B265,'Quote Comparison'!$A$8:$A$107,0))=INDEX('Quote Comparison'!$F$8:$F$107,MATCH(C265,'Quote Comparison'!$A$8:$A$107,0)),INDEX('Quote Comparison'!$G$8:$G$107,MATCH(B265,'Quote Comparison'!$A$8:$A$107,0))=INDEX('Quote Comparison'!$G$8:$G$107,MATCH(C265,'Quote Comparison'!$A$8:$A$107,0)),INDEX('Quote Comparison'!$D$118:$D$217,MATCH(B265,'Quote Comparison'!$A$118:$A$217,0))=INDEX('Quote Comparison'!$D$118:$D$217,MATCH(C265,'Quote Comparison'!$A$118:$A$217,0)),INDEX('Quote Comparison'!$E$118:$E$217,MATCH(B265,'Quote Comparison'!$A$118:$A$217,0))=INDEX('Quote Comparison'!$E$118:$E$217,MATCH(C265,'Quote Comparison'!$A$118:$A$217,0)))),"Opening, revision, currency, delivery or scope differs","Comparable amounts shown"))))))</x:f>
      </x:c>
      <x:c r="K265" s="1"/>
      <x:c r="L265" s="1"/>
      <x:c r="M265" s="1"/>
    </x:row>
    <x:row r="266" ht="28" customHeight="1">
      <x:c r="A266" s="23"/>
      <x:c r="B266" s="23"/>
      <x:c r="C266" s="23"/>
      <x:c r="D266" s="29" t="str">
        <x:f>IF(A266="","",IF(J266="Comparable amounts shown",INDEX('Quote Comparison'!$H$118:$H$217,MATCH(B266,'Quote Comparison'!$A$118:$A$217,0)),""))</x:f>
      </x:c>
      <x:c r="E266" s="29" t="str">
        <x:f>IF(A266="","",IF(J266="Comparable amounts shown",INDEX('Quote Comparison'!$H$118:$H$217,MATCH(C266,'Quote Comparison'!$A$118:$A$217,0)),""))</x:f>
      </x:c>
      <x:c r="F266" s="29" t="str">
        <x:f>IF(A266="","",IF(J266="Comparable amounts shown",E266-D266,""))</x:f>
      </x:c>
      <x:c r="G266" s="25" t="str">
        <x:f>IF(A266="","",IF(J266="Comparable amounts shown",INDEX('Quote Comparison'!$E$8:$E$107,MATCH(B266,'Quote Comparison'!$A$8:$A$107,0)),""))</x:f>
      </x:c>
      <x:c r="H266" s="25" t="str">
        <x:f>IF(A266="","",IF(J266="Comparable amounts shown",INDEX('Quote Comparison'!$F$8:$F$107,MATCH(B266,'Quote Comparison'!$A$8:$A$107,0)),""))</x:f>
      </x:c>
      <x:c r="I266" s="25" t="str">
        <x:f>IF(A266="","",IF(J266="Comparable amounts shown",INDEX('Quote Comparison'!$G$8:$G$107,MATCH(B266,'Quote Comparison'!$A$8:$A$107,0)),""))</x:f>
      </x:c>
      <x:c r="J266" s="25" t="str">
        <x:f>IF(LEN(A266&amp;"")=0,IF(COUNTA(A266,B266,C266)=0,"","Enter Comparison ID"),IF(COUNTIFS('Quote Comparison'!$A$228:$A$327,A266)&lt;&gt;1,"Duplicate Comparison ID",IF(OR(B266="",C266=""),"Select two offers",IF(B266=C266,"Select different offers",IF(NOT(IF(AND(COUNTIFS('Quote Comparison'!$A$8:$A$107,B266)=1,COUNTIFS('Quote Comparison'!$A$8:$A$107,C266)=1,COUNTIFS('Quote Comparison'!$A$118:$A$217,B266)=1,COUNTIFS('Quote Comparison'!$A$118:$A$217,C266)=1),AND(INDEX('Quote Comparison'!$I$118:$I$217,MATCH(B266,'Quote Comparison'!$A$118:$A$217,0))="Comparable scope recorded",INDEX('Quote Comparison'!$I$118:$I$217,MATCH(C266,'Quote Comparison'!$A$118:$A$217,0))="Comparable scope recorded"),FALSE)),"Complete both offer and scope records",IF(NOT(AND(INDEX('Quote Comparison'!$B$8:$B$107,MATCH(B266,'Quote Comparison'!$A$8:$A$107,0))=INDEX('Quote Comparison'!$B$8:$B$107,MATCH(C266,'Quote Comparison'!$A$8:$A$107,0)),INDEX('Quote Comparison'!$C$8:$C$107,MATCH(B266,'Quote Comparison'!$A$8:$A$107,0))=INDEX('Quote Comparison'!$C$8:$C$107,MATCH(C266,'Quote Comparison'!$A$8:$A$107,0)),INDEX('Quote Comparison'!$E$8:$E$107,MATCH(B266,'Quote Comparison'!$A$8:$A$107,0))=INDEX('Quote Comparison'!$E$8:$E$107,MATCH(C266,'Quote Comparison'!$A$8:$A$107,0)),INDEX('Quote Comparison'!$F$8:$F$107,MATCH(B266,'Quote Comparison'!$A$8:$A$107,0))=INDEX('Quote Comparison'!$F$8:$F$107,MATCH(C266,'Quote Comparison'!$A$8:$A$107,0)),INDEX('Quote Comparison'!$G$8:$G$107,MATCH(B266,'Quote Comparison'!$A$8:$A$107,0))=INDEX('Quote Comparison'!$G$8:$G$107,MATCH(C266,'Quote Comparison'!$A$8:$A$107,0)),INDEX('Quote Comparison'!$D$118:$D$217,MATCH(B266,'Quote Comparison'!$A$118:$A$217,0))=INDEX('Quote Comparison'!$D$118:$D$217,MATCH(C266,'Quote Comparison'!$A$118:$A$217,0)),INDEX('Quote Comparison'!$E$118:$E$217,MATCH(B266,'Quote Comparison'!$A$118:$A$217,0))=INDEX('Quote Comparison'!$E$118:$E$217,MATCH(C266,'Quote Comparison'!$A$118:$A$217,0)))),"Opening, revision, currency, delivery or scope differs","Comparable amounts shown"))))))</x:f>
      </x:c>
      <x:c r="K266" s="1"/>
      <x:c r="L266" s="1"/>
      <x:c r="M266" s="1"/>
    </x:row>
    <x:row r="267" ht="28" customHeight="1">
      <x:c r="A267" s="23"/>
      <x:c r="B267" s="23"/>
      <x:c r="C267" s="23"/>
      <x:c r="D267" s="29" t="str">
        <x:f>IF(A267="","",IF(J267="Comparable amounts shown",INDEX('Quote Comparison'!$H$118:$H$217,MATCH(B267,'Quote Comparison'!$A$118:$A$217,0)),""))</x:f>
      </x:c>
      <x:c r="E267" s="29" t="str">
        <x:f>IF(A267="","",IF(J267="Comparable amounts shown",INDEX('Quote Comparison'!$H$118:$H$217,MATCH(C267,'Quote Comparison'!$A$118:$A$217,0)),""))</x:f>
      </x:c>
      <x:c r="F267" s="29" t="str">
        <x:f>IF(A267="","",IF(J267="Comparable amounts shown",E267-D267,""))</x:f>
      </x:c>
      <x:c r="G267" s="25" t="str">
        <x:f>IF(A267="","",IF(J267="Comparable amounts shown",INDEX('Quote Comparison'!$E$8:$E$107,MATCH(B267,'Quote Comparison'!$A$8:$A$107,0)),""))</x:f>
      </x:c>
      <x:c r="H267" s="25" t="str">
        <x:f>IF(A267="","",IF(J267="Comparable amounts shown",INDEX('Quote Comparison'!$F$8:$F$107,MATCH(B267,'Quote Comparison'!$A$8:$A$107,0)),""))</x:f>
      </x:c>
      <x:c r="I267" s="25" t="str">
        <x:f>IF(A267="","",IF(J267="Comparable amounts shown",INDEX('Quote Comparison'!$G$8:$G$107,MATCH(B267,'Quote Comparison'!$A$8:$A$107,0)),""))</x:f>
      </x:c>
      <x:c r="J267" s="25" t="str">
        <x:f>IF(LEN(A267&amp;"")=0,IF(COUNTA(A267,B267,C267)=0,"","Enter Comparison ID"),IF(COUNTIFS('Quote Comparison'!$A$228:$A$327,A267)&lt;&gt;1,"Duplicate Comparison ID",IF(OR(B267="",C267=""),"Select two offers",IF(B267=C267,"Select different offers",IF(NOT(IF(AND(COUNTIFS('Quote Comparison'!$A$8:$A$107,B267)=1,COUNTIFS('Quote Comparison'!$A$8:$A$107,C267)=1,COUNTIFS('Quote Comparison'!$A$118:$A$217,B267)=1,COUNTIFS('Quote Comparison'!$A$118:$A$217,C267)=1),AND(INDEX('Quote Comparison'!$I$118:$I$217,MATCH(B267,'Quote Comparison'!$A$118:$A$217,0))="Comparable scope recorded",INDEX('Quote Comparison'!$I$118:$I$217,MATCH(C267,'Quote Comparison'!$A$118:$A$217,0))="Comparable scope recorded"),FALSE)),"Complete both offer and scope records",IF(NOT(AND(INDEX('Quote Comparison'!$B$8:$B$107,MATCH(B267,'Quote Comparison'!$A$8:$A$107,0))=INDEX('Quote Comparison'!$B$8:$B$107,MATCH(C267,'Quote Comparison'!$A$8:$A$107,0)),INDEX('Quote Comparison'!$C$8:$C$107,MATCH(B267,'Quote Comparison'!$A$8:$A$107,0))=INDEX('Quote Comparison'!$C$8:$C$107,MATCH(C267,'Quote Comparison'!$A$8:$A$107,0)),INDEX('Quote Comparison'!$E$8:$E$107,MATCH(B267,'Quote Comparison'!$A$8:$A$107,0))=INDEX('Quote Comparison'!$E$8:$E$107,MATCH(C267,'Quote Comparison'!$A$8:$A$107,0)),INDEX('Quote Comparison'!$F$8:$F$107,MATCH(B267,'Quote Comparison'!$A$8:$A$107,0))=INDEX('Quote Comparison'!$F$8:$F$107,MATCH(C267,'Quote Comparison'!$A$8:$A$107,0)),INDEX('Quote Comparison'!$G$8:$G$107,MATCH(B267,'Quote Comparison'!$A$8:$A$107,0))=INDEX('Quote Comparison'!$G$8:$G$107,MATCH(C267,'Quote Comparison'!$A$8:$A$107,0)),INDEX('Quote Comparison'!$D$118:$D$217,MATCH(B267,'Quote Comparison'!$A$118:$A$217,0))=INDEX('Quote Comparison'!$D$118:$D$217,MATCH(C267,'Quote Comparison'!$A$118:$A$217,0)),INDEX('Quote Comparison'!$E$118:$E$217,MATCH(B267,'Quote Comparison'!$A$118:$A$217,0))=INDEX('Quote Comparison'!$E$118:$E$217,MATCH(C267,'Quote Comparison'!$A$118:$A$217,0)))),"Opening, revision, currency, delivery or scope differs","Comparable amounts shown"))))))</x:f>
      </x:c>
      <x:c r="K267" s="1"/>
      <x:c r="L267" s="1"/>
      <x:c r="M267" s="1"/>
    </x:row>
    <x:row r="268" ht="28" customHeight="1">
      <x:c r="A268" s="23"/>
      <x:c r="B268" s="23"/>
      <x:c r="C268" s="23"/>
      <x:c r="D268" s="29" t="str">
        <x:f>IF(A268="","",IF(J268="Comparable amounts shown",INDEX('Quote Comparison'!$H$118:$H$217,MATCH(B268,'Quote Comparison'!$A$118:$A$217,0)),""))</x:f>
      </x:c>
      <x:c r="E268" s="29" t="str">
        <x:f>IF(A268="","",IF(J268="Comparable amounts shown",INDEX('Quote Comparison'!$H$118:$H$217,MATCH(C268,'Quote Comparison'!$A$118:$A$217,0)),""))</x:f>
      </x:c>
      <x:c r="F268" s="29" t="str">
        <x:f>IF(A268="","",IF(J268="Comparable amounts shown",E268-D268,""))</x:f>
      </x:c>
      <x:c r="G268" s="25" t="str">
        <x:f>IF(A268="","",IF(J268="Comparable amounts shown",INDEX('Quote Comparison'!$E$8:$E$107,MATCH(B268,'Quote Comparison'!$A$8:$A$107,0)),""))</x:f>
      </x:c>
      <x:c r="H268" s="25" t="str">
        <x:f>IF(A268="","",IF(J268="Comparable amounts shown",INDEX('Quote Comparison'!$F$8:$F$107,MATCH(B268,'Quote Comparison'!$A$8:$A$107,0)),""))</x:f>
      </x:c>
      <x:c r="I268" s="25" t="str">
        <x:f>IF(A268="","",IF(J268="Comparable amounts shown",INDEX('Quote Comparison'!$G$8:$G$107,MATCH(B268,'Quote Comparison'!$A$8:$A$107,0)),""))</x:f>
      </x:c>
      <x:c r="J268" s="25" t="str">
        <x:f>IF(LEN(A268&amp;"")=0,IF(COUNTA(A268,B268,C268)=0,"","Enter Comparison ID"),IF(COUNTIFS('Quote Comparison'!$A$228:$A$327,A268)&lt;&gt;1,"Duplicate Comparison ID",IF(OR(B268="",C268=""),"Select two offers",IF(B268=C268,"Select different offers",IF(NOT(IF(AND(COUNTIFS('Quote Comparison'!$A$8:$A$107,B268)=1,COUNTIFS('Quote Comparison'!$A$8:$A$107,C268)=1,COUNTIFS('Quote Comparison'!$A$118:$A$217,B268)=1,COUNTIFS('Quote Comparison'!$A$118:$A$217,C268)=1),AND(INDEX('Quote Comparison'!$I$118:$I$217,MATCH(B268,'Quote Comparison'!$A$118:$A$217,0))="Comparable scope recorded",INDEX('Quote Comparison'!$I$118:$I$217,MATCH(C268,'Quote Comparison'!$A$118:$A$217,0))="Comparable scope recorded"),FALSE)),"Complete both offer and scope records",IF(NOT(AND(INDEX('Quote Comparison'!$B$8:$B$107,MATCH(B268,'Quote Comparison'!$A$8:$A$107,0))=INDEX('Quote Comparison'!$B$8:$B$107,MATCH(C268,'Quote Comparison'!$A$8:$A$107,0)),INDEX('Quote Comparison'!$C$8:$C$107,MATCH(B268,'Quote Comparison'!$A$8:$A$107,0))=INDEX('Quote Comparison'!$C$8:$C$107,MATCH(C268,'Quote Comparison'!$A$8:$A$107,0)),INDEX('Quote Comparison'!$E$8:$E$107,MATCH(B268,'Quote Comparison'!$A$8:$A$107,0))=INDEX('Quote Comparison'!$E$8:$E$107,MATCH(C268,'Quote Comparison'!$A$8:$A$107,0)),INDEX('Quote Comparison'!$F$8:$F$107,MATCH(B268,'Quote Comparison'!$A$8:$A$107,0))=INDEX('Quote Comparison'!$F$8:$F$107,MATCH(C268,'Quote Comparison'!$A$8:$A$107,0)),INDEX('Quote Comparison'!$G$8:$G$107,MATCH(B268,'Quote Comparison'!$A$8:$A$107,0))=INDEX('Quote Comparison'!$G$8:$G$107,MATCH(C268,'Quote Comparison'!$A$8:$A$107,0)),INDEX('Quote Comparison'!$D$118:$D$217,MATCH(B268,'Quote Comparison'!$A$118:$A$217,0))=INDEX('Quote Comparison'!$D$118:$D$217,MATCH(C268,'Quote Comparison'!$A$118:$A$217,0)),INDEX('Quote Comparison'!$E$118:$E$217,MATCH(B268,'Quote Comparison'!$A$118:$A$217,0))=INDEX('Quote Comparison'!$E$118:$E$217,MATCH(C268,'Quote Comparison'!$A$118:$A$217,0)))),"Opening, revision, currency, delivery or scope differs","Comparable amounts shown"))))))</x:f>
      </x:c>
      <x:c r="K268" s="1"/>
      <x:c r="L268" s="1"/>
      <x:c r="M268" s="1"/>
    </x:row>
    <x:row r="269" ht="28" customHeight="1">
      <x:c r="A269" s="23"/>
      <x:c r="B269" s="23"/>
      <x:c r="C269" s="23"/>
      <x:c r="D269" s="29" t="str">
        <x:f>IF(A269="","",IF(J269="Comparable amounts shown",INDEX('Quote Comparison'!$H$118:$H$217,MATCH(B269,'Quote Comparison'!$A$118:$A$217,0)),""))</x:f>
      </x:c>
      <x:c r="E269" s="29" t="str">
        <x:f>IF(A269="","",IF(J269="Comparable amounts shown",INDEX('Quote Comparison'!$H$118:$H$217,MATCH(C269,'Quote Comparison'!$A$118:$A$217,0)),""))</x:f>
      </x:c>
      <x:c r="F269" s="29" t="str">
        <x:f>IF(A269="","",IF(J269="Comparable amounts shown",E269-D269,""))</x:f>
      </x:c>
      <x:c r="G269" s="25" t="str">
        <x:f>IF(A269="","",IF(J269="Comparable amounts shown",INDEX('Quote Comparison'!$E$8:$E$107,MATCH(B269,'Quote Comparison'!$A$8:$A$107,0)),""))</x:f>
      </x:c>
      <x:c r="H269" s="25" t="str">
        <x:f>IF(A269="","",IF(J269="Comparable amounts shown",INDEX('Quote Comparison'!$F$8:$F$107,MATCH(B269,'Quote Comparison'!$A$8:$A$107,0)),""))</x:f>
      </x:c>
      <x:c r="I269" s="25" t="str">
        <x:f>IF(A269="","",IF(J269="Comparable amounts shown",INDEX('Quote Comparison'!$G$8:$G$107,MATCH(B269,'Quote Comparison'!$A$8:$A$107,0)),""))</x:f>
      </x:c>
      <x:c r="J269" s="25" t="str">
        <x:f>IF(LEN(A269&amp;"")=0,IF(COUNTA(A269,B269,C269)=0,"","Enter Comparison ID"),IF(COUNTIFS('Quote Comparison'!$A$228:$A$327,A269)&lt;&gt;1,"Duplicate Comparison ID",IF(OR(B269="",C269=""),"Select two offers",IF(B269=C269,"Select different offers",IF(NOT(IF(AND(COUNTIFS('Quote Comparison'!$A$8:$A$107,B269)=1,COUNTIFS('Quote Comparison'!$A$8:$A$107,C269)=1,COUNTIFS('Quote Comparison'!$A$118:$A$217,B269)=1,COUNTIFS('Quote Comparison'!$A$118:$A$217,C269)=1),AND(INDEX('Quote Comparison'!$I$118:$I$217,MATCH(B269,'Quote Comparison'!$A$118:$A$217,0))="Comparable scope recorded",INDEX('Quote Comparison'!$I$118:$I$217,MATCH(C269,'Quote Comparison'!$A$118:$A$217,0))="Comparable scope recorded"),FALSE)),"Complete both offer and scope records",IF(NOT(AND(INDEX('Quote Comparison'!$B$8:$B$107,MATCH(B269,'Quote Comparison'!$A$8:$A$107,0))=INDEX('Quote Comparison'!$B$8:$B$107,MATCH(C269,'Quote Comparison'!$A$8:$A$107,0)),INDEX('Quote Comparison'!$C$8:$C$107,MATCH(B269,'Quote Comparison'!$A$8:$A$107,0))=INDEX('Quote Comparison'!$C$8:$C$107,MATCH(C269,'Quote Comparison'!$A$8:$A$107,0)),INDEX('Quote Comparison'!$E$8:$E$107,MATCH(B269,'Quote Comparison'!$A$8:$A$107,0))=INDEX('Quote Comparison'!$E$8:$E$107,MATCH(C269,'Quote Comparison'!$A$8:$A$107,0)),INDEX('Quote Comparison'!$F$8:$F$107,MATCH(B269,'Quote Comparison'!$A$8:$A$107,0))=INDEX('Quote Comparison'!$F$8:$F$107,MATCH(C269,'Quote Comparison'!$A$8:$A$107,0)),INDEX('Quote Comparison'!$G$8:$G$107,MATCH(B269,'Quote Comparison'!$A$8:$A$107,0))=INDEX('Quote Comparison'!$G$8:$G$107,MATCH(C269,'Quote Comparison'!$A$8:$A$107,0)),INDEX('Quote Comparison'!$D$118:$D$217,MATCH(B269,'Quote Comparison'!$A$118:$A$217,0))=INDEX('Quote Comparison'!$D$118:$D$217,MATCH(C269,'Quote Comparison'!$A$118:$A$217,0)),INDEX('Quote Comparison'!$E$118:$E$217,MATCH(B269,'Quote Comparison'!$A$118:$A$217,0))=INDEX('Quote Comparison'!$E$118:$E$217,MATCH(C269,'Quote Comparison'!$A$118:$A$217,0)))),"Opening, revision, currency, delivery or scope differs","Comparable amounts shown"))))))</x:f>
      </x:c>
      <x:c r="K269" s="1"/>
      <x:c r="L269" s="1"/>
      <x:c r="M269" s="1"/>
    </x:row>
    <x:row r="270" ht="28" customHeight="1">
      <x:c r="A270" s="23"/>
      <x:c r="B270" s="23"/>
      <x:c r="C270" s="23"/>
      <x:c r="D270" s="29" t="str">
        <x:f>IF(A270="","",IF(J270="Comparable amounts shown",INDEX('Quote Comparison'!$H$118:$H$217,MATCH(B270,'Quote Comparison'!$A$118:$A$217,0)),""))</x:f>
      </x:c>
      <x:c r="E270" s="29" t="str">
        <x:f>IF(A270="","",IF(J270="Comparable amounts shown",INDEX('Quote Comparison'!$H$118:$H$217,MATCH(C270,'Quote Comparison'!$A$118:$A$217,0)),""))</x:f>
      </x:c>
      <x:c r="F270" s="29" t="str">
        <x:f>IF(A270="","",IF(J270="Comparable amounts shown",E270-D270,""))</x:f>
      </x:c>
      <x:c r="G270" s="25" t="str">
        <x:f>IF(A270="","",IF(J270="Comparable amounts shown",INDEX('Quote Comparison'!$E$8:$E$107,MATCH(B270,'Quote Comparison'!$A$8:$A$107,0)),""))</x:f>
      </x:c>
      <x:c r="H270" s="25" t="str">
        <x:f>IF(A270="","",IF(J270="Comparable amounts shown",INDEX('Quote Comparison'!$F$8:$F$107,MATCH(B270,'Quote Comparison'!$A$8:$A$107,0)),""))</x:f>
      </x:c>
      <x:c r="I270" s="25" t="str">
        <x:f>IF(A270="","",IF(J270="Comparable amounts shown",INDEX('Quote Comparison'!$G$8:$G$107,MATCH(B270,'Quote Comparison'!$A$8:$A$107,0)),""))</x:f>
      </x:c>
      <x:c r="J270" s="25" t="str">
        <x:f>IF(LEN(A270&amp;"")=0,IF(COUNTA(A270,B270,C270)=0,"","Enter Comparison ID"),IF(COUNTIFS('Quote Comparison'!$A$228:$A$327,A270)&lt;&gt;1,"Duplicate Comparison ID",IF(OR(B270="",C270=""),"Select two offers",IF(B270=C270,"Select different offers",IF(NOT(IF(AND(COUNTIFS('Quote Comparison'!$A$8:$A$107,B270)=1,COUNTIFS('Quote Comparison'!$A$8:$A$107,C270)=1,COUNTIFS('Quote Comparison'!$A$118:$A$217,B270)=1,COUNTIFS('Quote Comparison'!$A$118:$A$217,C270)=1),AND(INDEX('Quote Comparison'!$I$118:$I$217,MATCH(B270,'Quote Comparison'!$A$118:$A$217,0))="Comparable scope recorded",INDEX('Quote Comparison'!$I$118:$I$217,MATCH(C270,'Quote Comparison'!$A$118:$A$217,0))="Comparable scope recorded"),FALSE)),"Complete both offer and scope records",IF(NOT(AND(INDEX('Quote Comparison'!$B$8:$B$107,MATCH(B270,'Quote Comparison'!$A$8:$A$107,0))=INDEX('Quote Comparison'!$B$8:$B$107,MATCH(C270,'Quote Comparison'!$A$8:$A$107,0)),INDEX('Quote Comparison'!$C$8:$C$107,MATCH(B270,'Quote Comparison'!$A$8:$A$107,0))=INDEX('Quote Comparison'!$C$8:$C$107,MATCH(C270,'Quote Comparison'!$A$8:$A$107,0)),INDEX('Quote Comparison'!$E$8:$E$107,MATCH(B270,'Quote Comparison'!$A$8:$A$107,0))=INDEX('Quote Comparison'!$E$8:$E$107,MATCH(C270,'Quote Comparison'!$A$8:$A$107,0)),INDEX('Quote Comparison'!$F$8:$F$107,MATCH(B270,'Quote Comparison'!$A$8:$A$107,0))=INDEX('Quote Comparison'!$F$8:$F$107,MATCH(C270,'Quote Comparison'!$A$8:$A$107,0)),INDEX('Quote Comparison'!$G$8:$G$107,MATCH(B270,'Quote Comparison'!$A$8:$A$107,0))=INDEX('Quote Comparison'!$G$8:$G$107,MATCH(C270,'Quote Comparison'!$A$8:$A$107,0)),INDEX('Quote Comparison'!$D$118:$D$217,MATCH(B270,'Quote Comparison'!$A$118:$A$217,0))=INDEX('Quote Comparison'!$D$118:$D$217,MATCH(C270,'Quote Comparison'!$A$118:$A$217,0)),INDEX('Quote Comparison'!$E$118:$E$217,MATCH(B270,'Quote Comparison'!$A$118:$A$217,0))=INDEX('Quote Comparison'!$E$118:$E$217,MATCH(C270,'Quote Comparison'!$A$118:$A$217,0)))),"Opening, revision, currency, delivery or scope differs","Comparable amounts shown"))))))</x:f>
      </x:c>
      <x:c r="K270" s="1"/>
      <x:c r="L270" s="1"/>
      <x:c r="M270" s="1"/>
    </x:row>
    <x:row r="271" ht="28" customHeight="1">
      <x:c r="A271" s="23"/>
      <x:c r="B271" s="23"/>
      <x:c r="C271" s="23"/>
      <x:c r="D271" s="29" t="str">
        <x:f>IF(A271="","",IF(J271="Comparable amounts shown",INDEX('Quote Comparison'!$H$118:$H$217,MATCH(B271,'Quote Comparison'!$A$118:$A$217,0)),""))</x:f>
      </x:c>
      <x:c r="E271" s="29" t="str">
        <x:f>IF(A271="","",IF(J271="Comparable amounts shown",INDEX('Quote Comparison'!$H$118:$H$217,MATCH(C271,'Quote Comparison'!$A$118:$A$217,0)),""))</x:f>
      </x:c>
      <x:c r="F271" s="29" t="str">
        <x:f>IF(A271="","",IF(J271="Comparable amounts shown",E271-D271,""))</x:f>
      </x:c>
      <x:c r="G271" s="25" t="str">
        <x:f>IF(A271="","",IF(J271="Comparable amounts shown",INDEX('Quote Comparison'!$E$8:$E$107,MATCH(B271,'Quote Comparison'!$A$8:$A$107,0)),""))</x:f>
      </x:c>
      <x:c r="H271" s="25" t="str">
        <x:f>IF(A271="","",IF(J271="Comparable amounts shown",INDEX('Quote Comparison'!$F$8:$F$107,MATCH(B271,'Quote Comparison'!$A$8:$A$107,0)),""))</x:f>
      </x:c>
      <x:c r="I271" s="25" t="str">
        <x:f>IF(A271="","",IF(J271="Comparable amounts shown",INDEX('Quote Comparison'!$G$8:$G$107,MATCH(B271,'Quote Comparison'!$A$8:$A$107,0)),""))</x:f>
      </x:c>
      <x:c r="J271" s="25" t="str">
        <x:f>IF(LEN(A271&amp;"")=0,IF(COUNTA(A271,B271,C271)=0,"","Enter Comparison ID"),IF(COUNTIFS('Quote Comparison'!$A$228:$A$327,A271)&lt;&gt;1,"Duplicate Comparison ID",IF(OR(B271="",C271=""),"Select two offers",IF(B271=C271,"Select different offers",IF(NOT(IF(AND(COUNTIFS('Quote Comparison'!$A$8:$A$107,B271)=1,COUNTIFS('Quote Comparison'!$A$8:$A$107,C271)=1,COUNTIFS('Quote Comparison'!$A$118:$A$217,B271)=1,COUNTIFS('Quote Comparison'!$A$118:$A$217,C271)=1),AND(INDEX('Quote Comparison'!$I$118:$I$217,MATCH(B271,'Quote Comparison'!$A$118:$A$217,0))="Comparable scope recorded",INDEX('Quote Comparison'!$I$118:$I$217,MATCH(C271,'Quote Comparison'!$A$118:$A$217,0))="Comparable scope recorded"),FALSE)),"Complete both offer and scope records",IF(NOT(AND(INDEX('Quote Comparison'!$B$8:$B$107,MATCH(B271,'Quote Comparison'!$A$8:$A$107,0))=INDEX('Quote Comparison'!$B$8:$B$107,MATCH(C271,'Quote Comparison'!$A$8:$A$107,0)),INDEX('Quote Comparison'!$C$8:$C$107,MATCH(B271,'Quote Comparison'!$A$8:$A$107,0))=INDEX('Quote Comparison'!$C$8:$C$107,MATCH(C271,'Quote Comparison'!$A$8:$A$107,0)),INDEX('Quote Comparison'!$E$8:$E$107,MATCH(B271,'Quote Comparison'!$A$8:$A$107,0))=INDEX('Quote Comparison'!$E$8:$E$107,MATCH(C271,'Quote Comparison'!$A$8:$A$107,0)),INDEX('Quote Comparison'!$F$8:$F$107,MATCH(B271,'Quote Comparison'!$A$8:$A$107,0))=INDEX('Quote Comparison'!$F$8:$F$107,MATCH(C271,'Quote Comparison'!$A$8:$A$107,0)),INDEX('Quote Comparison'!$G$8:$G$107,MATCH(B271,'Quote Comparison'!$A$8:$A$107,0))=INDEX('Quote Comparison'!$G$8:$G$107,MATCH(C271,'Quote Comparison'!$A$8:$A$107,0)),INDEX('Quote Comparison'!$D$118:$D$217,MATCH(B271,'Quote Comparison'!$A$118:$A$217,0))=INDEX('Quote Comparison'!$D$118:$D$217,MATCH(C271,'Quote Comparison'!$A$118:$A$217,0)),INDEX('Quote Comparison'!$E$118:$E$217,MATCH(B271,'Quote Comparison'!$A$118:$A$217,0))=INDEX('Quote Comparison'!$E$118:$E$217,MATCH(C271,'Quote Comparison'!$A$118:$A$217,0)))),"Opening, revision, currency, delivery or scope differs","Comparable amounts shown"))))))</x:f>
      </x:c>
      <x:c r="K271" s="1"/>
      <x:c r="L271" s="1"/>
      <x:c r="M271" s="1"/>
    </x:row>
    <x:row r="272" ht="28" customHeight="1">
      <x:c r="A272" s="23"/>
      <x:c r="B272" s="23"/>
      <x:c r="C272" s="23"/>
      <x:c r="D272" s="29" t="str">
        <x:f>IF(A272="","",IF(J272="Comparable amounts shown",INDEX('Quote Comparison'!$H$118:$H$217,MATCH(B272,'Quote Comparison'!$A$118:$A$217,0)),""))</x:f>
      </x:c>
      <x:c r="E272" s="29" t="str">
        <x:f>IF(A272="","",IF(J272="Comparable amounts shown",INDEX('Quote Comparison'!$H$118:$H$217,MATCH(C272,'Quote Comparison'!$A$118:$A$217,0)),""))</x:f>
      </x:c>
      <x:c r="F272" s="29" t="str">
        <x:f>IF(A272="","",IF(J272="Comparable amounts shown",E272-D272,""))</x:f>
      </x:c>
      <x:c r="G272" s="25" t="str">
        <x:f>IF(A272="","",IF(J272="Comparable amounts shown",INDEX('Quote Comparison'!$E$8:$E$107,MATCH(B272,'Quote Comparison'!$A$8:$A$107,0)),""))</x:f>
      </x:c>
      <x:c r="H272" s="25" t="str">
        <x:f>IF(A272="","",IF(J272="Comparable amounts shown",INDEX('Quote Comparison'!$F$8:$F$107,MATCH(B272,'Quote Comparison'!$A$8:$A$107,0)),""))</x:f>
      </x:c>
      <x:c r="I272" s="25" t="str">
        <x:f>IF(A272="","",IF(J272="Comparable amounts shown",INDEX('Quote Comparison'!$G$8:$G$107,MATCH(B272,'Quote Comparison'!$A$8:$A$107,0)),""))</x:f>
      </x:c>
      <x:c r="J272" s="25" t="str">
        <x:f>IF(LEN(A272&amp;"")=0,IF(COUNTA(A272,B272,C272)=0,"","Enter Comparison ID"),IF(COUNTIFS('Quote Comparison'!$A$228:$A$327,A272)&lt;&gt;1,"Duplicate Comparison ID",IF(OR(B272="",C272=""),"Select two offers",IF(B272=C272,"Select different offers",IF(NOT(IF(AND(COUNTIFS('Quote Comparison'!$A$8:$A$107,B272)=1,COUNTIFS('Quote Comparison'!$A$8:$A$107,C272)=1,COUNTIFS('Quote Comparison'!$A$118:$A$217,B272)=1,COUNTIFS('Quote Comparison'!$A$118:$A$217,C272)=1),AND(INDEX('Quote Comparison'!$I$118:$I$217,MATCH(B272,'Quote Comparison'!$A$118:$A$217,0))="Comparable scope recorded",INDEX('Quote Comparison'!$I$118:$I$217,MATCH(C272,'Quote Comparison'!$A$118:$A$217,0))="Comparable scope recorded"),FALSE)),"Complete both offer and scope records",IF(NOT(AND(INDEX('Quote Comparison'!$B$8:$B$107,MATCH(B272,'Quote Comparison'!$A$8:$A$107,0))=INDEX('Quote Comparison'!$B$8:$B$107,MATCH(C272,'Quote Comparison'!$A$8:$A$107,0)),INDEX('Quote Comparison'!$C$8:$C$107,MATCH(B272,'Quote Comparison'!$A$8:$A$107,0))=INDEX('Quote Comparison'!$C$8:$C$107,MATCH(C272,'Quote Comparison'!$A$8:$A$107,0)),INDEX('Quote Comparison'!$E$8:$E$107,MATCH(B272,'Quote Comparison'!$A$8:$A$107,0))=INDEX('Quote Comparison'!$E$8:$E$107,MATCH(C272,'Quote Comparison'!$A$8:$A$107,0)),INDEX('Quote Comparison'!$F$8:$F$107,MATCH(B272,'Quote Comparison'!$A$8:$A$107,0))=INDEX('Quote Comparison'!$F$8:$F$107,MATCH(C272,'Quote Comparison'!$A$8:$A$107,0)),INDEX('Quote Comparison'!$G$8:$G$107,MATCH(B272,'Quote Comparison'!$A$8:$A$107,0))=INDEX('Quote Comparison'!$G$8:$G$107,MATCH(C272,'Quote Comparison'!$A$8:$A$107,0)),INDEX('Quote Comparison'!$D$118:$D$217,MATCH(B272,'Quote Comparison'!$A$118:$A$217,0))=INDEX('Quote Comparison'!$D$118:$D$217,MATCH(C272,'Quote Comparison'!$A$118:$A$217,0)),INDEX('Quote Comparison'!$E$118:$E$217,MATCH(B272,'Quote Comparison'!$A$118:$A$217,0))=INDEX('Quote Comparison'!$E$118:$E$217,MATCH(C272,'Quote Comparison'!$A$118:$A$217,0)))),"Opening, revision, currency, delivery or scope differs","Comparable amounts shown"))))))</x:f>
      </x:c>
      <x:c r="K272" s="1"/>
      <x:c r="L272" s="1"/>
      <x:c r="M272" s="1"/>
    </x:row>
    <x:row r="273" ht="28" customHeight="1">
      <x:c r="A273" s="23"/>
      <x:c r="B273" s="23"/>
      <x:c r="C273" s="23"/>
      <x:c r="D273" s="29" t="str">
        <x:f>IF(A273="","",IF(J273="Comparable amounts shown",INDEX('Quote Comparison'!$H$118:$H$217,MATCH(B273,'Quote Comparison'!$A$118:$A$217,0)),""))</x:f>
      </x:c>
      <x:c r="E273" s="29" t="str">
        <x:f>IF(A273="","",IF(J273="Comparable amounts shown",INDEX('Quote Comparison'!$H$118:$H$217,MATCH(C273,'Quote Comparison'!$A$118:$A$217,0)),""))</x:f>
      </x:c>
      <x:c r="F273" s="29" t="str">
        <x:f>IF(A273="","",IF(J273="Comparable amounts shown",E273-D273,""))</x:f>
      </x:c>
      <x:c r="G273" s="25" t="str">
        <x:f>IF(A273="","",IF(J273="Comparable amounts shown",INDEX('Quote Comparison'!$E$8:$E$107,MATCH(B273,'Quote Comparison'!$A$8:$A$107,0)),""))</x:f>
      </x:c>
      <x:c r="H273" s="25" t="str">
        <x:f>IF(A273="","",IF(J273="Comparable amounts shown",INDEX('Quote Comparison'!$F$8:$F$107,MATCH(B273,'Quote Comparison'!$A$8:$A$107,0)),""))</x:f>
      </x:c>
      <x:c r="I273" s="25" t="str">
        <x:f>IF(A273="","",IF(J273="Comparable amounts shown",INDEX('Quote Comparison'!$G$8:$G$107,MATCH(B273,'Quote Comparison'!$A$8:$A$107,0)),""))</x:f>
      </x:c>
      <x:c r="J273" s="25" t="str">
        <x:f>IF(LEN(A273&amp;"")=0,IF(COUNTA(A273,B273,C273)=0,"","Enter Comparison ID"),IF(COUNTIFS('Quote Comparison'!$A$228:$A$327,A273)&lt;&gt;1,"Duplicate Comparison ID",IF(OR(B273="",C273=""),"Select two offers",IF(B273=C273,"Select different offers",IF(NOT(IF(AND(COUNTIFS('Quote Comparison'!$A$8:$A$107,B273)=1,COUNTIFS('Quote Comparison'!$A$8:$A$107,C273)=1,COUNTIFS('Quote Comparison'!$A$118:$A$217,B273)=1,COUNTIFS('Quote Comparison'!$A$118:$A$217,C273)=1),AND(INDEX('Quote Comparison'!$I$118:$I$217,MATCH(B273,'Quote Comparison'!$A$118:$A$217,0))="Comparable scope recorded",INDEX('Quote Comparison'!$I$118:$I$217,MATCH(C273,'Quote Comparison'!$A$118:$A$217,0))="Comparable scope recorded"),FALSE)),"Complete both offer and scope records",IF(NOT(AND(INDEX('Quote Comparison'!$B$8:$B$107,MATCH(B273,'Quote Comparison'!$A$8:$A$107,0))=INDEX('Quote Comparison'!$B$8:$B$107,MATCH(C273,'Quote Comparison'!$A$8:$A$107,0)),INDEX('Quote Comparison'!$C$8:$C$107,MATCH(B273,'Quote Comparison'!$A$8:$A$107,0))=INDEX('Quote Comparison'!$C$8:$C$107,MATCH(C273,'Quote Comparison'!$A$8:$A$107,0)),INDEX('Quote Comparison'!$E$8:$E$107,MATCH(B273,'Quote Comparison'!$A$8:$A$107,0))=INDEX('Quote Comparison'!$E$8:$E$107,MATCH(C273,'Quote Comparison'!$A$8:$A$107,0)),INDEX('Quote Comparison'!$F$8:$F$107,MATCH(B273,'Quote Comparison'!$A$8:$A$107,0))=INDEX('Quote Comparison'!$F$8:$F$107,MATCH(C273,'Quote Comparison'!$A$8:$A$107,0)),INDEX('Quote Comparison'!$G$8:$G$107,MATCH(B273,'Quote Comparison'!$A$8:$A$107,0))=INDEX('Quote Comparison'!$G$8:$G$107,MATCH(C273,'Quote Comparison'!$A$8:$A$107,0)),INDEX('Quote Comparison'!$D$118:$D$217,MATCH(B273,'Quote Comparison'!$A$118:$A$217,0))=INDEX('Quote Comparison'!$D$118:$D$217,MATCH(C273,'Quote Comparison'!$A$118:$A$217,0)),INDEX('Quote Comparison'!$E$118:$E$217,MATCH(B273,'Quote Comparison'!$A$118:$A$217,0))=INDEX('Quote Comparison'!$E$118:$E$217,MATCH(C273,'Quote Comparison'!$A$118:$A$217,0)))),"Opening, revision, currency, delivery or scope differs","Comparable amounts shown"))))))</x:f>
      </x:c>
      <x:c r="K273" s="1"/>
      <x:c r="L273" s="1"/>
      <x:c r="M273" s="1"/>
    </x:row>
    <x:row r="274" ht="28" customHeight="1">
      <x:c r="A274" s="23"/>
      <x:c r="B274" s="23"/>
      <x:c r="C274" s="23"/>
      <x:c r="D274" s="29" t="str">
        <x:f>IF(A274="","",IF(J274="Comparable amounts shown",INDEX('Quote Comparison'!$H$118:$H$217,MATCH(B274,'Quote Comparison'!$A$118:$A$217,0)),""))</x:f>
      </x:c>
      <x:c r="E274" s="29" t="str">
        <x:f>IF(A274="","",IF(J274="Comparable amounts shown",INDEX('Quote Comparison'!$H$118:$H$217,MATCH(C274,'Quote Comparison'!$A$118:$A$217,0)),""))</x:f>
      </x:c>
      <x:c r="F274" s="29" t="str">
        <x:f>IF(A274="","",IF(J274="Comparable amounts shown",E274-D274,""))</x:f>
      </x:c>
      <x:c r="G274" s="25" t="str">
        <x:f>IF(A274="","",IF(J274="Comparable amounts shown",INDEX('Quote Comparison'!$E$8:$E$107,MATCH(B274,'Quote Comparison'!$A$8:$A$107,0)),""))</x:f>
      </x:c>
      <x:c r="H274" s="25" t="str">
        <x:f>IF(A274="","",IF(J274="Comparable amounts shown",INDEX('Quote Comparison'!$F$8:$F$107,MATCH(B274,'Quote Comparison'!$A$8:$A$107,0)),""))</x:f>
      </x:c>
      <x:c r="I274" s="25" t="str">
        <x:f>IF(A274="","",IF(J274="Comparable amounts shown",INDEX('Quote Comparison'!$G$8:$G$107,MATCH(B274,'Quote Comparison'!$A$8:$A$107,0)),""))</x:f>
      </x:c>
      <x:c r="J274" s="25" t="str">
        <x:f>IF(LEN(A274&amp;"")=0,IF(COUNTA(A274,B274,C274)=0,"","Enter Comparison ID"),IF(COUNTIFS('Quote Comparison'!$A$228:$A$327,A274)&lt;&gt;1,"Duplicate Comparison ID",IF(OR(B274="",C274=""),"Select two offers",IF(B274=C274,"Select different offers",IF(NOT(IF(AND(COUNTIFS('Quote Comparison'!$A$8:$A$107,B274)=1,COUNTIFS('Quote Comparison'!$A$8:$A$107,C274)=1,COUNTIFS('Quote Comparison'!$A$118:$A$217,B274)=1,COUNTIFS('Quote Comparison'!$A$118:$A$217,C274)=1),AND(INDEX('Quote Comparison'!$I$118:$I$217,MATCH(B274,'Quote Comparison'!$A$118:$A$217,0))="Comparable scope recorded",INDEX('Quote Comparison'!$I$118:$I$217,MATCH(C274,'Quote Comparison'!$A$118:$A$217,0))="Comparable scope recorded"),FALSE)),"Complete both offer and scope records",IF(NOT(AND(INDEX('Quote Comparison'!$B$8:$B$107,MATCH(B274,'Quote Comparison'!$A$8:$A$107,0))=INDEX('Quote Comparison'!$B$8:$B$107,MATCH(C274,'Quote Comparison'!$A$8:$A$107,0)),INDEX('Quote Comparison'!$C$8:$C$107,MATCH(B274,'Quote Comparison'!$A$8:$A$107,0))=INDEX('Quote Comparison'!$C$8:$C$107,MATCH(C274,'Quote Comparison'!$A$8:$A$107,0)),INDEX('Quote Comparison'!$E$8:$E$107,MATCH(B274,'Quote Comparison'!$A$8:$A$107,0))=INDEX('Quote Comparison'!$E$8:$E$107,MATCH(C274,'Quote Comparison'!$A$8:$A$107,0)),INDEX('Quote Comparison'!$F$8:$F$107,MATCH(B274,'Quote Comparison'!$A$8:$A$107,0))=INDEX('Quote Comparison'!$F$8:$F$107,MATCH(C274,'Quote Comparison'!$A$8:$A$107,0)),INDEX('Quote Comparison'!$G$8:$G$107,MATCH(B274,'Quote Comparison'!$A$8:$A$107,0))=INDEX('Quote Comparison'!$G$8:$G$107,MATCH(C274,'Quote Comparison'!$A$8:$A$107,0)),INDEX('Quote Comparison'!$D$118:$D$217,MATCH(B274,'Quote Comparison'!$A$118:$A$217,0))=INDEX('Quote Comparison'!$D$118:$D$217,MATCH(C274,'Quote Comparison'!$A$118:$A$217,0)),INDEX('Quote Comparison'!$E$118:$E$217,MATCH(B274,'Quote Comparison'!$A$118:$A$217,0))=INDEX('Quote Comparison'!$E$118:$E$217,MATCH(C274,'Quote Comparison'!$A$118:$A$217,0)))),"Opening, revision, currency, delivery or scope differs","Comparable amounts shown"))))))</x:f>
      </x:c>
      <x:c r="K274" s="1"/>
      <x:c r="L274" s="1"/>
      <x:c r="M274" s="1"/>
    </x:row>
    <x:row r="275" ht="28" customHeight="1">
      <x:c r="A275" s="23"/>
      <x:c r="B275" s="23"/>
      <x:c r="C275" s="23"/>
      <x:c r="D275" s="29" t="str">
        <x:f>IF(A275="","",IF(J275="Comparable amounts shown",INDEX('Quote Comparison'!$H$118:$H$217,MATCH(B275,'Quote Comparison'!$A$118:$A$217,0)),""))</x:f>
      </x:c>
      <x:c r="E275" s="29" t="str">
        <x:f>IF(A275="","",IF(J275="Comparable amounts shown",INDEX('Quote Comparison'!$H$118:$H$217,MATCH(C275,'Quote Comparison'!$A$118:$A$217,0)),""))</x:f>
      </x:c>
      <x:c r="F275" s="29" t="str">
        <x:f>IF(A275="","",IF(J275="Comparable amounts shown",E275-D275,""))</x:f>
      </x:c>
      <x:c r="G275" s="25" t="str">
        <x:f>IF(A275="","",IF(J275="Comparable amounts shown",INDEX('Quote Comparison'!$E$8:$E$107,MATCH(B275,'Quote Comparison'!$A$8:$A$107,0)),""))</x:f>
      </x:c>
      <x:c r="H275" s="25" t="str">
        <x:f>IF(A275="","",IF(J275="Comparable amounts shown",INDEX('Quote Comparison'!$F$8:$F$107,MATCH(B275,'Quote Comparison'!$A$8:$A$107,0)),""))</x:f>
      </x:c>
      <x:c r="I275" s="25" t="str">
        <x:f>IF(A275="","",IF(J275="Comparable amounts shown",INDEX('Quote Comparison'!$G$8:$G$107,MATCH(B275,'Quote Comparison'!$A$8:$A$107,0)),""))</x:f>
      </x:c>
      <x:c r="J275" s="25" t="str">
        <x:f>IF(LEN(A275&amp;"")=0,IF(COUNTA(A275,B275,C275)=0,"","Enter Comparison ID"),IF(COUNTIFS('Quote Comparison'!$A$228:$A$327,A275)&lt;&gt;1,"Duplicate Comparison ID",IF(OR(B275="",C275=""),"Select two offers",IF(B275=C275,"Select different offers",IF(NOT(IF(AND(COUNTIFS('Quote Comparison'!$A$8:$A$107,B275)=1,COUNTIFS('Quote Comparison'!$A$8:$A$107,C275)=1,COUNTIFS('Quote Comparison'!$A$118:$A$217,B275)=1,COUNTIFS('Quote Comparison'!$A$118:$A$217,C275)=1),AND(INDEX('Quote Comparison'!$I$118:$I$217,MATCH(B275,'Quote Comparison'!$A$118:$A$217,0))="Comparable scope recorded",INDEX('Quote Comparison'!$I$118:$I$217,MATCH(C275,'Quote Comparison'!$A$118:$A$217,0))="Comparable scope recorded"),FALSE)),"Complete both offer and scope records",IF(NOT(AND(INDEX('Quote Comparison'!$B$8:$B$107,MATCH(B275,'Quote Comparison'!$A$8:$A$107,0))=INDEX('Quote Comparison'!$B$8:$B$107,MATCH(C275,'Quote Comparison'!$A$8:$A$107,0)),INDEX('Quote Comparison'!$C$8:$C$107,MATCH(B275,'Quote Comparison'!$A$8:$A$107,0))=INDEX('Quote Comparison'!$C$8:$C$107,MATCH(C275,'Quote Comparison'!$A$8:$A$107,0)),INDEX('Quote Comparison'!$E$8:$E$107,MATCH(B275,'Quote Comparison'!$A$8:$A$107,0))=INDEX('Quote Comparison'!$E$8:$E$107,MATCH(C275,'Quote Comparison'!$A$8:$A$107,0)),INDEX('Quote Comparison'!$F$8:$F$107,MATCH(B275,'Quote Comparison'!$A$8:$A$107,0))=INDEX('Quote Comparison'!$F$8:$F$107,MATCH(C275,'Quote Comparison'!$A$8:$A$107,0)),INDEX('Quote Comparison'!$G$8:$G$107,MATCH(B275,'Quote Comparison'!$A$8:$A$107,0))=INDEX('Quote Comparison'!$G$8:$G$107,MATCH(C275,'Quote Comparison'!$A$8:$A$107,0)),INDEX('Quote Comparison'!$D$118:$D$217,MATCH(B275,'Quote Comparison'!$A$118:$A$217,0))=INDEX('Quote Comparison'!$D$118:$D$217,MATCH(C275,'Quote Comparison'!$A$118:$A$217,0)),INDEX('Quote Comparison'!$E$118:$E$217,MATCH(B275,'Quote Comparison'!$A$118:$A$217,0))=INDEX('Quote Comparison'!$E$118:$E$217,MATCH(C275,'Quote Comparison'!$A$118:$A$217,0)))),"Opening, revision, currency, delivery or scope differs","Comparable amounts shown"))))))</x:f>
      </x:c>
      <x:c r="K275" s="1"/>
      <x:c r="L275" s="1"/>
      <x:c r="M275" s="1"/>
    </x:row>
    <x:row r="276" ht="28" customHeight="1">
      <x:c r="A276" s="23"/>
      <x:c r="B276" s="23"/>
      <x:c r="C276" s="23"/>
      <x:c r="D276" s="29" t="str">
        <x:f>IF(A276="","",IF(J276="Comparable amounts shown",INDEX('Quote Comparison'!$H$118:$H$217,MATCH(B276,'Quote Comparison'!$A$118:$A$217,0)),""))</x:f>
      </x:c>
      <x:c r="E276" s="29" t="str">
        <x:f>IF(A276="","",IF(J276="Comparable amounts shown",INDEX('Quote Comparison'!$H$118:$H$217,MATCH(C276,'Quote Comparison'!$A$118:$A$217,0)),""))</x:f>
      </x:c>
      <x:c r="F276" s="29" t="str">
        <x:f>IF(A276="","",IF(J276="Comparable amounts shown",E276-D276,""))</x:f>
      </x:c>
      <x:c r="G276" s="25" t="str">
        <x:f>IF(A276="","",IF(J276="Comparable amounts shown",INDEX('Quote Comparison'!$E$8:$E$107,MATCH(B276,'Quote Comparison'!$A$8:$A$107,0)),""))</x:f>
      </x:c>
      <x:c r="H276" s="25" t="str">
        <x:f>IF(A276="","",IF(J276="Comparable amounts shown",INDEX('Quote Comparison'!$F$8:$F$107,MATCH(B276,'Quote Comparison'!$A$8:$A$107,0)),""))</x:f>
      </x:c>
      <x:c r="I276" s="25" t="str">
        <x:f>IF(A276="","",IF(J276="Comparable amounts shown",INDEX('Quote Comparison'!$G$8:$G$107,MATCH(B276,'Quote Comparison'!$A$8:$A$107,0)),""))</x:f>
      </x:c>
      <x:c r="J276" s="25" t="str">
        <x:f>IF(LEN(A276&amp;"")=0,IF(COUNTA(A276,B276,C276)=0,"","Enter Comparison ID"),IF(COUNTIFS('Quote Comparison'!$A$228:$A$327,A276)&lt;&gt;1,"Duplicate Comparison ID",IF(OR(B276="",C276=""),"Select two offers",IF(B276=C276,"Select different offers",IF(NOT(IF(AND(COUNTIFS('Quote Comparison'!$A$8:$A$107,B276)=1,COUNTIFS('Quote Comparison'!$A$8:$A$107,C276)=1,COUNTIFS('Quote Comparison'!$A$118:$A$217,B276)=1,COUNTIFS('Quote Comparison'!$A$118:$A$217,C276)=1),AND(INDEX('Quote Comparison'!$I$118:$I$217,MATCH(B276,'Quote Comparison'!$A$118:$A$217,0))="Comparable scope recorded",INDEX('Quote Comparison'!$I$118:$I$217,MATCH(C276,'Quote Comparison'!$A$118:$A$217,0))="Comparable scope recorded"),FALSE)),"Complete both offer and scope records",IF(NOT(AND(INDEX('Quote Comparison'!$B$8:$B$107,MATCH(B276,'Quote Comparison'!$A$8:$A$107,0))=INDEX('Quote Comparison'!$B$8:$B$107,MATCH(C276,'Quote Comparison'!$A$8:$A$107,0)),INDEX('Quote Comparison'!$C$8:$C$107,MATCH(B276,'Quote Comparison'!$A$8:$A$107,0))=INDEX('Quote Comparison'!$C$8:$C$107,MATCH(C276,'Quote Comparison'!$A$8:$A$107,0)),INDEX('Quote Comparison'!$E$8:$E$107,MATCH(B276,'Quote Comparison'!$A$8:$A$107,0))=INDEX('Quote Comparison'!$E$8:$E$107,MATCH(C276,'Quote Comparison'!$A$8:$A$107,0)),INDEX('Quote Comparison'!$F$8:$F$107,MATCH(B276,'Quote Comparison'!$A$8:$A$107,0))=INDEX('Quote Comparison'!$F$8:$F$107,MATCH(C276,'Quote Comparison'!$A$8:$A$107,0)),INDEX('Quote Comparison'!$G$8:$G$107,MATCH(B276,'Quote Comparison'!$A$8:$A$107,0))=INDEX('Quote Comparison'!$G$8:$G$107,MATCH(C276,'Quote Comparison'!$A$8:$A$107,0)),INDEX('Quote Comparison'!$D$118:$D$217,MATCH(B276,'Quote Comparison'!$A$118:$A$217,0))=INDEX('Quote Comparison'!$D$118:$D$217,MATCH(C276,'Quote Comparison'!$A$118:$A$217,0)),INDEX('Quote Comparison'!$E$118:$E$217,MATCH(B276,'Quote Comparison'!$A$118:$A$217,0))=INDEX('Quote Comparison'!$E$118:$E$217,MATCH(C276,'Quote Comparison'!$A$118:$A$217,0)))),"Opening, revision, currency, delivery or scope differs","Comparable amounts shown"))))))</x:f>
      </x:c>
      <x:c r="K276" s="1"/>
      <x:c r="L276" s="1"/>
      <x:c r="M276" s="1"/>
    </x:row>
    <x:row r="277" ht="28" customHeight="1">
      <x:c r="A277" s="23"/>
      <x:c r="B277" s="23"/>
      <x:c r="C277" s="23"/>
      <x:c r="D277" s="29" t="str">
        <x:f>IF(A277="","",IF(J277="Comparable amounts shown",INDEX('Quote Comparison'!$H$118:$H$217,MATCH(B277,'Quote Comparison'!$A$118:$A$217,0)),""))</x:f>
      </x:c>
      <x:c r="E277" s="29" t="str">
        <x:f>IF(A277="","",IF(J277="Comparable amounts shown",INDEX('Quote Comparison'!$H$118:$H$217,MATCH(C277,'Quote Comparison'!$A$118:$A$217,0)),""))</x:f>
      </x:c>
      <x:c r="F277" s="29" t="str">
        <x:f>IF(A277="","",IF(J277="Comparable amounts shown",E277-D277,""))</x:f>
      </x:c>
      <x:c r="G277" s="25" t="str">
        <x:f>IF(A277="","",IF(J277="Comparable amounts shown",INDEX('Quote Comparison'!$E$8:$E$107,MATCH(B277,'Quote Comparison'!$A$8:$A$107,0)),""))</x:f>
      </x:c>
      <x:c r="H277" s="25" t="str">
        <x:f>IF(A277="","",IF(J277="Comparable amounts shown",INDEX('Quote Comparison'!$F$8:$F$107,MATCH(B277,'Quote Comparison'!$A$8:$A$107,0)),""))</x:f>
      </x:c>
      <x:c r="I277" s="25" t="str">
        <x:f>IF(A277="","",IF(J277="Comparable amounts shown",INDEX('Quote Comparison'!$G$8:$G$107,MATCH(B277,'Quote Comparison'!$A$8:$A$107,0)),""))</x:f>
      </x:c>
      <x:c r="J277" s="25" t="str">
        <x:f>IF(LEN(A277&amp;"")=0,IF(COUNTA(A277,B277,C277)=0,"","Enter Comparison ID"),IF(COUNTIFS('Quote Comparison'!$A$228:$A$327,A277)&lt;&gt;1,"Duplicate Comparison ID",IF(OR(B277="",C277=""),"Select two offers",IF(B277=C277,"Select different offers",IF(NOT(IF(AND(COUNTIFS('Quote Comparison'!$A$8:$A$107,B277)=1,COUNTIFS('Quote Comparison'!$A$8:$A$107,C277)=1,COUNTIFS('Quote Comparison'!$A$118:$A$217,B277)=1,COUNTIFS('Quote Comparison'!$A$118:$A$217,C277)=1),AND(INDEX('Quote Comparison'!$I$118:$I$217,MATCH(B277,'Quote Comparison'!$A$118:$A$217,0))="Comparable scope recorded",INDEX('Quote Comparison'!$I$118:$I$217,MATCH(C277,'Quote Comparison'!$A$118:$A$217,0))="Comparable scope recorded"),FALSE)),"Complete both offer and scope records",IF(NOT(AND(INDEX('Quote Comparison'!$B$8:$B$107,MATCH(B277,'Quote Comparison'!$A$8:$A$107,0))=INDEX('Quote Comparison'!$B$8:$B$107,MATCH(C277,'Quote Comparison'!$A$8:$A$107,0)),INDEX('Quote Comparison'!$C$8:$C$107,MATCH(B277,'Quote Comparison'!$A$8:$A$107,0))=INDEX('Quote Comparison'!$C$8:$C$107,MATCH(C277,'Quote Comparison'!$A$8:$A$107,0)),INDEX('Quote Comparison'!$E$8:$E$107,MATCH(B277,'Quote Comparison'!$A$8:$A$107,0))=INDEX('Quote Comparison'!$E$8:$E$107,MATCH(C277,'Quote Comparison'!$A$8:$A$107,0)),INDEX('Quote Comparison'!$F$8:$F$107,MATCH(B277,'Quote Comparison'!$A$8:$A$107,0))=INDEX('Quote Comparison'!$F$8:$F$107,MATCH(C277,'Quote Comparison'!$A$8:$A$107,0)),INDEX('Quote Comparison'!$G$8:$G$107,MATCH(B277,'Quote Comparison'!$A$8:$A$107,0))=INDEX('Quote Comparison'!$G$8:$G$107,MATCH(C277,'Quote Comparison'!$A$8:$A$107,0)),INDEX('Quote Comparison'!$D$118:$D$217,MATCH(B277,'Quote Comparison'!$A$118:$A$217,0))=INDEX('Quote Comparison'!$D$118:$D$217,MATCH(C277,'Quote Comparison'!$A$118:$A$217,0)),INDEX('Quote Comparison'!$E$118:$E$217,MATCH(B277,'Quote Comparison'!$A$118:$A$217,0))=INDEX('Quote Comparison'!$E$118:$E$217,MATCH(C277,'Quote Comparison'!$A$118:$A$217,0)))),"Opening, revision, currency, delivery or scope differs","Comparable amounts shown"))))))</x:f>
      </x:c>
      <x:c r="K277" s="1"/>
      <x:c r="L277" s="1"/>
      <x:c r="M277" s="1"/>
    </x:row>
    <x:row r="278" ht="28" customHeight="1">
      <x:c r="A278" s="23"/>
      <x:c r="B278" s="23"/>
      <x:c r="C278" s="23"/>
      <x:c r="D278" s="29" t="str">
        <x:f>IF(A278="","",IF(J278="Comparable amounts shown",INDEX('Quote Comparison'!$H$118:$H$217,MATCH(B278,'Quote Comparison'!$A$118:$A$217,0)),""))</x:f>
      </x:c>
      <x:c r="E278" s="29" t="str">
        <x:f>IF(A278="","",IF(J278="Comparable amounts shown",INDEX('Quote Comparison'!$H$118:$H$217,MATCH(C278,'Quote Comparison'!$A$118:$A$217,0)),""))</x:f>
      </x:c>
      <x:c r="F278" s="29" t="str">
        <x:f>IF(A278="","",IF(J278="Comparable amounts shown",E278-D278,""))</x:f>
      </x:c>
      <x:c r="G278" s="25" t="str">
        <x:f>IF(A278="","",IF(J278="Comparable amounts shown",INDEX('Quote Comparison'!$E$8:$E$107,MATCH(B278,'Quote Comparison'!$A$8:$A$107,0)),""))</x:f>
      </x:c>
      <x:c r="H278" s="25" t="str">
        <x:f>IF(A278="","",IF(J278="Comparable amounts shown",INDEX('Quote Comparison'!$F$8:$F$107,MATCH(B278,'Quote Comparison'!$A$8:$A$107,0)),""))</x:f>
      </x:c>
      <x:c r="I278" s="25" t="str">
        <x:f>IF(A278="","",IF(J278="Comparable amounts shown",INDEX('Quote Comparison'!$G$8:$G$107,MATCH(B278,'Quote Comparison'!$A$8:$A$107,0)),""))</x:f>
      </x:c>
      <x:c r="J278" s="25" t="str">
        <x:f>IF(LEN(A278&amp;"")=0,IF(COUNTA(A278,B278,C278)=0,"","Enter Comparison ID"),IF(COUNTIFS('Quote Comparison'!$A$228:$A$327,A278)&lt;&gt;1,"Duplicate Comparison ID",IF(OR(B278="",C278=""),"Select two offers",IF(B278=C278,"Select different offers",IF(NOT(IF(AND(COUNTIFS('Quote Comparison'!$A$8:$A$107,B278)=1,COUNTIFS('Quote Comparison'!$A$8:$A$107,C278)=1,COUNTIFS('Quote Comparison'!$A$118:$A$217,B278)=1,COUNTIFS('Quote Comparison'!$A$118:$A$217,C278)=1),AND(INDEX('Quote Comparison'!$I$118:$I$217,MATCH(B278,'Quote Comparison'!$A$118:$A$217,0))="Comparable scope recorded",INDEX('Quote Comparison'!$I$118:$I$217,MATCH(C278,'Quote Comparison'!$A$118:$A$217,0))="Comparable scope recorded"),FALSE)),"Complete both offer and scope records",IF(NOT(AND(INDEX('Quote Comparison'!$B$8:$B$107,MATCH(B278,'Quote Comparison'!$A$8:$A$107,0))=INDEX('Quote Comparison'!$B$8:$B$107,MATCH(C278,'Quote Comparison'!$A$8:$A$107,0)),INDEX('Quote Comparison'!$C$8:$C$107,MATCH(B278,'Quote Comparison'!$A$8:$A$107,0))=INDEX('Quote Comparison'!$C$8:$C$107,MATCH(C278,'Quote Comparison'!$A$8:$A$107,0)),INDEX('Quote Comparison'!$E$8:$E$107,MATCH(B278,'Quote Comparison'!$A$8:$A$107,0))=INDEX('Quote Comparison'!$E$8:$E$107,MATCH(C278,'Quote Comparison'!$A$8:$A$107,0)),INDEX('Quote Comparison'!$F$8:$F$107,MATCH(B278,'Quote Comparison'!$A$8:$A$107,0))=INDEX('Quote Comparison'!$F$8:$F$107,MATCH(C278,'Quote Comparison'!$A$8:$A$107,0)),INDEX('Quote Comparison'!$G$8:$G$107,MATCH(B278,'Quote Comparison'!$A$8:$A$107,0))=INDEX('Quote Comparison'!$G$8:$G$107,MATCH(C278,'Quote Comparison'!$A$8:$A$107,0)),INDEX('Quote Comparison'!$D$118:$D$217,MATCH(B278,'Quote Comparison'!$A$118:$A$217,0))=INDEX('Quote Comparison'!$D$118:$D$217,MATCH(C278,'Quote Comparison'!$A$118:$A$217,0)),INDEX('Quote Comparison'!$E$118:$E$217,MATCH(B278,'Quote Comparison'!$A$118:$A$217,0))=INDEX('Quote Comparison'!$E$118:$E$217,MATCH(C278,'Quote Comparison'!$A$118:$A$217,0)))),"Opening, revision, currency, delivery or scope differs","Comparable amounts shown"))))))</x:f>
      </x:c>
      <x:c r="K278" s="1"/>
      <x:c r="L278" s="1"/>
      <x:c r="M278" s="1"/>
    </x:row>
    <x:row r="279" ht="28" customHeight="1">
      <x:c r="A279" s="23"/>
      <x:c r="B279" s="23"/>
      <x:c r="C279" s="23"/>
      <x:c r="D279" s="29" t="str">
        <x:f>IF(A279="","",IF(J279="Comparable amounts shown",INDEX('Quote Comparison'!$H$118:$H$217,MATCH(B279,'Quote Comparison'!$A$118:$A$217,0)),""))</x:f>
      </x:c>
      <x:c r="E279" s="29" t="str">
        <x:f>IF(A279="","",IF(J279="Comparable amounts shown",INDEX('Quote Comparison'!$H$118:$H$217,MATCH(C279,'Quote Comparison'!$A$118:$A$217,0)),""))</x:f>
      </x:c>
      <x:c r="F279" s="29" t="str">
        <x:f>IF(A279="","",IF(J279="Comparable amounts shown",E279-D279,""))</x:f>
      </x:c>
      <x:c r="G279" s="25" t="str">
        <x:f>IF(A279="","",IF(J279="Comparable amounts shown",INDEX('Quote Comparison'!$E$8:$E$107,MATCH(B279,'Quote Comparison'!$A$8:$A$107,0)),""))</x:f>
      </x:c>
      <x:c r="H279" s="25" t="str">
        <x:f>IF(A279="","",IF(J279="Comparable amounts shown",INDEX('Quote Comparison'!$F$8:$F$107,MATCH(B279,'Quote Comparison'!$A$8:$A$107,0)),""))</x:f>
      </x:c>
      <x:c r="I279" s="25" t="str">
        <x:f>IF(A279="","",IF(J279="Comparable amounts shown",INDEX('Quote Comparison'!$G$8:$G$107,MATCH(B279,'Quote Comparison'!$A$8:$A$107,0)),""))</x:f>
      </x:c>
      <x:c r="J279" s="25" t="str">
        <x:f>IF(LEN(A279&amp;"")=0,IF(COUNTA(A279,B279,C279)=0,"","Enter Comparison ID"),IF(COUNTIFS('Quote Comparison'!$A$228:$A$327,A279)&lt;&gt;1,"Duplicate Comparison ID",IF(OR(B279="",C279=""),"Select two offers",IF(B279=C279,"Select different offers",IF(NOT(IF(AND(COUNTIFS('Quote Comparison'!$A$8:$A$107,B279)=1,COUNTIFS('Quote Comparison'!$A$8:$A$107,C279)=1,COUNTIFS('Quote Comparison'!$A$118:$A$217,B279)=1,COUNTIFS('Quote Comparison'!$A$118:$A$217,C279)=1),AND(INDEX('Quote Comparison'!$I$118:$I$217,MATCH(B279,'Quote Comparison'!$A$118:$A$217,0))="Comparable scope recorded",INDEX('Quote Comparison'!$I$118:$I$217,MATCH(C279,'Quote Comparison'!$A$118:$A$217,0))="Comparable scope recorded"),FALSE)),"Complete both offer and scope records",IF(NOT(AND(INDEX('Quote Comparison'!$B$8:$B$107,MATCH(B279,'Quote Comparison'!$A$8:$A$107,0))=INDEX('Quote Comparison'!$B$8:$B$107,MATCH(C279,'Quote Comparison'!$A$8:$A$107,0)),INDEX('Quote Comparison'!$C$8:$C$107,MATCH(B279,'Quote Comparison'!$A$8:$A$107,0))=INDEX('Quote Comparison'!$C$8:$C$107,MATCH(C279,'Quote Comparison'!$A$8:$A$107,0)),INDEX('Quote Comparison'!$E$8:$E$107,MATCH(B279,'Quote Comparison'!$A$8:$A$107,0))=INDEX('Quote Comparison'!$E$8:$E$107,MATCH(C279,'Quote Comparison'!$A$8:$A$107,0)),INDEX('Quote Comparison'!$F$8:$F$107,MATCH(B279,'Quote Comparison'!$A$8:$A$107,0))=INDEX('Quote Comparison'!$F$8:$F$107,MATCH(C279,'Quote Comparison'!$A$8:$A$107,0)),INDEX('Quote Comparison'!$G$8:$G$107,MATCH(B279,'Quote Comparison'!$A$8:$A$107,0))=INDEX('Quote Comparison'!$G$8:$G$107,MATCH(C279,'Quote Comparison'!$A$8:$A$107,0)),INDEX('Quote Comparison'!$D$118:$D$217,MATCH(B279,'Quote Comparison'!$A$118:$A$217,0))=INDEX('Quote Comparison'!$D$118:$D$217,MATCH(C279,'Quote Comparison'!$A$118:$A$217,0)),INDEX('Quote Comparison'!$E$118:$E$217,MATCH(B279,'Quote Comparison'!$A$118:$A$217,0))=INDEX('Quote Comparison'!$E$118:$E$217,MATCH(C279,'Quote Comparison'!$A$118:$A$217,0)))),"Opening, revision, currency, delivery or scope differs","Comparable amounts shown"))))))</x:f>
      </x:c>
      <x:c r="K279" s="1"/>
      <x:c r="L279" s="1"/>
      <x:c r="M279" s="1"/>
    </x:row>
    <x:row r="280" ht="28" customHeight="1">
      <x:c r="A280" s="23"/>
      <x:c r="B280" s="23"/>
      <x:c r="C280" s="23"/>
      <x:c r="D280" s="29" t="str">
        <x:f>IF(A280="","",IF(J280="Comparable amounts shown",INDEX('Quote Comparison'!$H$118:$H$217,MATCH(B280,'Quote Comparison'!$A$118:$A$217,0)),""))</x:f>
      </x:c>
      <x:c r="E280" s="29" t="str">
        <x:f>IF(A280="","",IF(J280="Comparable amounts shown",INDEX('Quote Comparison'!$H$118:$H$217,MATCH(C280,'Quote Comparison'!$A$118:$A$217,0)),""))</x:f>
      </x:c>
      <x:c r="F280" s="29" t="str">
        <x:f>IF(A280="","",IF(J280="Comparable amounts shown",E280-D280,""))</x:f>
      </x:c>
      <x:c r="G280" s="25" t="str">
        <x:f>IF(A280="","",IF(J280="Comparable amounts shown",INDEX('Quote Comparison'!$E$8:$E$107,MATCH(B280,'Quote Comparison'!$A$8:$A$107,0)),""))</x:f>
      </x:c>
      <x:c r="H280" s="25" t="str">
        <x:f>IF(A280="","",IF(J280="Comparable amounts shown",INDEX('Quote Comparison'!$F$8:$F$107,MATCH(B280,'Quote Comparison'!$A$8:$A$107,0)),""))</x:f>
      </x:c>
      <x:c r="I280" s="25" t="str">
        <x:f>IF(A280="","",IF(J280="Comparable amounts shown",INDEX('Quote Comparison'!$G$8:$G$107,MATCH(B280,'Quote Comparison'!$A$8:$A$107,0)),""))</x:f>
      </x:c>
      <x:c r="J280" s="25" t="str">
        <x:f>IF(LEN(A280&amp;"")=0,IF(COUNTA(A280,B280,C280)=0,"","Enter Comparison ID"),IF(COUNTIFS('Quote Comparison'!$A$228:$A$327,A280)&lt;&gt;1,"Duplicate Comparison ID",IF(OR(B280="",C280=""),"Select two offers",IF(B280=C280,"Select different offers",IF(NOT(IF(AND(COUNTIFS('Quote Comparison'!$A$8:$A$107,B280)=1,COUNTIFS('Quote Comparison'!$A$8:$A$107,C280)=1,COUNTIFS('Quote Comparison'!$A$118:$A$217,B280)=1,COUNTIFS('Quote Comparison'!$A$118:$A$217,C280)=1),AND(INDEX('Quote Comparison'!$I$118:$I$217,MATCH(B280,'Quote Comparison'!$A$118:$A$217,0))="Comparable scope recorded",INDEX('Quote Comparison'!$I$118:$I$217,MATCH(C280,'Quote Comparison'!$A$118:$A$217,0))="Comparable scope recorded"),FALSE)),"Complete both offer and scope records",IF(NOT(AND(INDEX('Quote Comparison'!$B$8:$B$107,MATCH(B280,'Quote Comparison'!$A$8:$A$107,0))=INDEX('Quote Comparison'!$B$8:$B$107,MATCH(C280,'Quote Comparison'!$A$8:$A$107,0)),INDEX('Quote Comparison'!$C$8:$C$107,MATCH(B280,'Quote Comparison'!$A$8:$A$107,0))=INDEX('Quote Comparison'!$C$8:$C$107,MATCH(C280,'Quote Comparison'!$A$8:$A$107,0)),INDEX('Quote Comparison'!$E$8:$E$107,MATCH(B280,'Quote Comparison'!$A$8:$A$107,0))=INDEX('Quote Comparison'!$E$8:$E$107,MATCH(C280,'Quote Comparison'!$A$8:$A$107,0)),INDEX('Quote Comparison'!$F$8:$F$107,MATCH(B280,'Quote Comparison'!$A$8:$A$107,0))=INDEX('Quote Comparison'!$F$8:$F$107,MATCH(C280,'Quote Comparison'!$A$8:$A$107,0)),INDEX('Quote Comparison'!$G$8:$G$107,MATCH(B280,'Quote Comparison'!$A$8:$A$107,0))=INDEX('Quote Comparison'!$G$8:$G$107,MATCH(C280,'Quote Comparison'!$A$8:$A$107,0)),INDEX('Quote Comparison'!$D$118:$D$217,MATCH(B280,'Quote Comparison'!$A$118:$A$217,0))=INDEX('Quote Comparison'!$D$118:$D$217,MATCH(C280,'Quote Comparison'!$A$118:$A$217,0)),INDEX('Quote Comparison'!$E$118:$E$217,MATCH(B280,'Quote Comparison'!$A$118:$A$217,0))=INDEX('Quote Comparison'!$E$118:$E$217,MATCH(C280,'Quote Comparison'!$A$118:$A$217,0)))),"Opening, revision, currency, delivery or scope differs","Comparable amounts shown"))))))</x:f>
      </x:c>
      <x:c r="K280" s="1"/>
      <x:c r="L280" s="1"/>
      <x:c r="M280" s="1"/>
    </x:row>
    <x:row r="281" ht="28" customHeight="1">
      <x:c r="A281" s="23"/>
      <x:c r="B281" s="23"/>
      <x:c r="C281" s="23"/>
      <x:c r="D281" s="29" t="str">
        <x:f>IF(A281="","",IF(J281="Comparable amounts shown",INDEX('Quote Comparison'!$H$118:$H$217,MATCH(B281,'Quote Comparison'!$A$118:$A$217,0)),""))</x:f>
      </x:c>
      <x:c r="E281" s="29" t="str">
        <x:f>IF(A281="","",IF(J281="Comparable amounts shown",INDEX('Quote Comparison'!$H$118:$H$217,MATCH(C281,'Quote Comparison'!$A$118:$A$217,0)),""))</x:f>
      </x:c>
      <x:c r="F281" s="29" t="str">
        <x:f>IF(A281="","",IF(J281="Comparable amounts shown",E281-D281,""))</x:f>
      </x:c>
      <x:c r="G281" s="25" t="str">
        <x:f>IF(A281="","",IF(J281="Comparable amounts shown",INDEX('Quote Comparison'!$E$8:$E$107,MATCH(B281,'Quote Comparison'!$A$8:$A$107,0)),""))</x:f>
      </x:c>
      <x:c r="H281" s="25" t="str">
        <x:f>IF(A281="","",IF(J281="Comparable amounts shown",INDEX('Quote Comparison'!$F$8:$F$107,MATCH(B281,'Quote Comparison'!$A$8:$A$107,0)),""))</x:f>
      </x:c>
      <x:c r="I281" s="25" t="str">
        <x:f>IF(A281="","",IF(J281="Comparable amounts shown",INDEX('Quote Comparison'!$G$8:$G$107,MATCH(B281,'Quote Comparison'!$A$8:$A$107,0)),""))</x:f>
      </x:c>
      <x:c r="J281" s="25" t="str">
        <x:f>IF(LEN(A281&amp;"")=0,IF(COUNTA(A281,B281,C281)=0,"","Enter Comparison ID"),IF(COUNTIFS('Quote Comparison'!$A$228:$A$327,A281)&lt;&gt;1,"Duplicate Comparison ID",IF(OR(B281="",C281=""),"Select two offers",IF(B281=C281,"Select different offers",IF(NOT(IF(AND(COUNTIFS('Quote Comparison'!$A$8:$A$107,B281)=1,COUNTIFS('Quote Comparison'!$A$8:$A$107,C281)=1,COUNTIFS('Quote Comparison'!$A$118:$A$217,B281)=1,COUNTIFS('Quote Comparison'!$A$118:$A$217,C281)=1),AND(INDEX('Quote Comparison'!$I$118:$I$217,MATCH(B281,'Quote Comparison'!$A$118:$A$217,0))="Comparable scope recorded",INDEX('Quote Comparison'!$I$118:$I$217,MATCH(C281,'Quote Comparison'!$A$118:$A$217,0))="Comparable scope recorded"),FALSE)),"Complete both offer and scope records",IF(NOT(AND(INDEX('Quote Comparison'!$B$8:$B$107,MATCH(B281,'Quote Comparison'!$A$8:$A$107,0))=INDEX('Quote Comparison'!$B$8:$B$107,MATCH(C281,'Quote Comparison'!$A$8:$A$107,0)),INDEX('Quote Comparison'!$C$8:$C$107,MATCH(B281,'Quote Comparison'!$A$8:$A$107,0))=INDEX('Quote Comparison'!$C$8:$C$107,MATCH(C281,'Quote Comparison'!$A$8:$A$107,0)),INDEX('Quote Comparison'!$E$8:$E$107,MATCH(B281,'Quote Comparison'!$A$8:$A$107,0))=INDEX('Quote Comparison'!$E$8:$E$107,MATCH(C281,'Quote Comparison'!$A$8:$A$107,0)),INDEX('Quote Comparison'!$F$8:$F$107,MATCH(B281,'Quote Comparison'!$A$8:$A$107,0))=INDEX('Quote Comparison'!$F$8:$F$107,MATCH(C281,'Quote Comparison'!$A$8:$A$107,0)),INDEX('Quote Comparison'!$G$8:$G$107,MATCH(B281,'Quote Comparison'!$A$8:$A$107,0))=INDEX('Quote Comparison'!$G$8:$G$107,MATCH(C281,'Quote Comparison'!$A$8:$A$107,0)),INDEX('Quote Comparison'!$D$118:$D$217,MATCH(B281,'Quote Comparison'!$A$118:$A$217,0))=INDEX('Quote Comparison'!$D$118:$D$217,MATCH(C281,'Quote Comparison'!$A$118:$A$217,0)),INDEX('Quote Comparison'!$E$118:$E$217,MATCH(B281,'Quote Comparison'!$A$118:$A$217,0))=INDEX('Quote Comparison'!$E$118:$E$217,MATCH(C281,'Quote Comparison'!$A$118:$A$217,0)))),"Opening, revision, currency, delivery or scope differs","Comparable amounts shown"))))))</x:f>
      </x:c>
      <x:c r="K281" s="1"/>
      <x:c r="L281" s="1"/>
      <x:c r="M281" s="1"/>
    </x:row>
    <x:row r="282" ht="28" customHeight="1">
      <x:c r="A282" s="23"/>
      <x:c r="B282" s="23"/>
      <x:c r="C282" s="23"/>
      <x:c r="D282" s="29" t="str">
        <x:f>IF(A282="","",IF(J282="Comparable amounts shown",INDEX('Quote Comparison'!$H$118:$H$217,MATCH(B282,'Quote Comparison'!$A$118:$A$217,0)),""))</x:f>
      </x:c>
      <x:c r="E282" s="29" t="str">
        <x:f>IF(A282="","",IF(J282="Comparable amounts shown",INDEX('Quote Comparison'!$H$118:$H$217,MATCH(C282,'Quote Comparison'!$A$118:$A$217,0)),""))</x:f>
      </x:c>
      <x:c r="F282" s="29" t="str">
        <x:f>IF(A282="","",IF(J282="Comparable amounts shown",E282-D282,""))</x:f>
      </x:c>
      <x:c r="G282" s="25" t="str">
        <x:f>IF(A282="","",IF(J282="Comparable amounts shown",INDEX('Quote Comparison'!$E$8:$E$107,MATCH(B282,'Quote Comparison'!$A$8:$A$107,0)),""))</x:f>
      </x:c>
      <x:c r="H282" s="25" t="str">
        <x:f>IF(A282="","",IF(J282="Comparable amounts shown",INDEX('Quote Comparison'!$F$8:$F$107,MATCH(B282,'Quote Comparison'!$A$8:$A$107,0)),""))</x:f>
      </x:c>
      <x:c r="I282" s="25" t="str">
        <x:f>IF(A282="","",IF(J282="Comparable amounts shown",INDEX('Quote Comparison'!$G$8:$G$107,MATCH(B282,'Quote Comparison'!$A$8:$A$107,0)),""))</x:f>
      </x:c>
      <x:c r="J282" s="25" t="str">
        <x:f>IF(LEN(A282&amp;"")=0,IF(COUNTA(A282,B282,C282)=0,"","Enter Comparison ID"),IF(COUNTIFS('Quote Comparison'!$A$228:$A$327,A282)&lt;&gt;1,"Duplicate Comparison ID",IF(OR(B282="",C282=""),"Select two offers",IF(B282=C282,"Select different offers",IF(NOT(IF(AND(COUNTIFS('Quote Comparison'!$A$8:$A$107,B282)=1,COUNTIFS('Quote Comparison'!$A$8:$A$107,C282)=1,COUNTIFS('Quote Comparison'!$A$118:$A$217,B282)=1,COUNTIFS('Quote Comparison'!$A$118:$A$217,C282)=1),AND(INDEX('Quote Comparison'!$I$118:$I$217,MATCH(B282,'Quote Comparison'!$A$118:$A$217,0))="Comparable scope recorded",INDEX('Quote Comparison'!$I$118:$I$217,MATCH(C282,'Quote Comparison'!$A$118:$A$217,0))="Comparable scope recorded"),FALSE)),"Complete both offer and scope records",IF(NOT(AND(INDEX('Quote Comparison'!$B$8:$B$107,MATCH(B282,'Quote Comparison'!$A$8:$A$107,0))=INDEX('Quote Comparison'!$B$8:$B$107,MATCH(C282,'Quote Comparison'!$A$8:$A$107,0)),INDEX('Quote Comparison'!$C$8:$C$107,MATCH(B282,'Quote Comparison'!$A$8:$A$107,0))=INDEX('Quote Comparison'!$C$8:$C$107,MATCH(C282,'Quote Comparison'!$A$8:$A$107,0)),INDEX('Quote Comparison'!$E$8:$E$107,MATCH(B282,'Quote Comparison'!$A$8:$A$107,0))=INDEX('Quote Comparison'!$E$8:$E$107,MATCH(C282,'Quote Comparison'!$A$8:$A$107,0)),INDEX('Quote Comparison'!$F$8:$F$107,MATCH(B282,'Quote Comparison'!$A$8:$A$107,0))=INDEX('Quote Comparison'!$F$8:$F$107,MATCH(C282,'Quote Comparison'!$A$8:$A$107,0)),INDEX('Quote Comparison'!$G$8:$G$107,MATCH(B282,'Quote Comparison'!$A$8:$A$107,0))=INDEX('Quote Comparison'!$G$8:$G$107,MATCH(C282,'Quote Comparison'!$A$8:$A$107,0)),INDEX('Quote Comparison'!$D$118:$D$217,MATCH(B282,'Quote Comparison'!$A$118:$A$217,0))=INDEX('Quote Comparison'!$D$118:$D$217,MATCH(C282,'Quote Comparison'!$A$118:$A$217,0)),INDEX('Quote Comparison'!$E$118:$E$217,MATCH(B282,'Quote Comparison'!$A$118:$A$217,0))=INDEX('Quote Comparison'!$E$118:$E$217,MATCH(C282,'Quote Comparison'!$A$118:$A$217,0)))),"Opening, revision, currency, delivery or scope differs","Comparable amounts shown"))))))</x:f>
      </x:c>
      <x:c r="K282" s="1"/>
      <x:c r="L282" s="1"/>
      <x:c r="M282" s="1"/>
    </x:row>
    <x:row r="283" ht="28" customHeight="1">
      <x:c r="A283" s="23"/>
      <x:c r="B283" s="23"/>
      <x:c r="C283" s="23"/>
      <x:c r="D283" s="29" t="str">
        <x:f>IF(A283="","",IF(J283="Comparable amounts shown",INDEX('Quote Comparison'!$H$118:$H$217,MATCH(B283,'Quote Comparison'!$A$118:$A$217,0)),""))</x:f>
      </x:c>
      <x:c r="E283" s="29" t="str">
        <x:f>IF(A283="","",IF(J283="Comparable amounts shown",INDEX('Quote Comparison'!$H$118:$H$217,MATCH(C283,'Quote Comparison'!$A$118:$A$217,0)),""))</x:f>
      </x:c>
      <x:c r="F283" s="29" t="str">
        <x:f>IF(A283="","",IF(J283="Comparable amounts shown",E283-D283,""))</x:f>
      </x:c>
      <x:c r="G283" s="25" t="str">
        <x:f>IF(A283="","",IF(J283="Comparable amounts shown",INDEX('Quote Comparison'!$E$8:$E$107,MATCH(B283,'Quote Comparison'!$A$8:$A$107,0)),""))</x:f>
      </x:c>
      <x:c r="H283" s="25" t="str">
        <x:f>IF(A283="","",IF(J283="Comparable amounts shown",INDEX('Quote Comparison'!$F$8:$F$107,MATCH(B283,'Quote Comparison'!$A$8:$A$107,0)),""))</x:f>
      </x:c>
      <x:c r="I283" s="25" t="str">
        <x:f>IF(A283="","",IF(J283="Comparable amounts shown",INDEX('Quote Comparison'!$G$8:$G$107,MATCH(B283,'Quote Comparison'!$A$8:$A$107,0)),""))</x:f>
      </x:c>
      <x:c r="J283" s="25" t="str">
        <x:f>IF(LEN(A283&amp;"")=0,IF(COUNTA(A283,B283,C283)=0,"","Enter Comparison ID"),IF(COUNTIFS('Quote Comparison'!$A$228:$A$327,A283)&lt;&gt;1,"Duplicate Comparison ID",IF(OR(B283="",C283=""),"Select two offers",IF(B283=C283,"Select different offers",IF(NOT(IF(AND(COUNTIFS('Quote Comparison'!$A$8:$A$107,B283)=1,COUNTIFS('Quote Comparison'!$A$8:$A$107,C283)=1,COUNTIFS('Quote Comparison'!$A$118:$A$217,B283)=1,COUNTIFS('Quote Comparison'!$A$118:$A$217,C283)=1),AND(INDEX('Quote Comparison'!$I$118:$I$217,MATCH(B283,'Quote Comparison'!$A$118:$A$217,0))="Comparable scope recorded",INDEX('Quote Comparison'!$I$118:$I$217,MATCH(C283,'Quote Comparison'!$A$118:$A$217,0))="Comparable scope recorded"),FALSE)),"Complete both offer and scope records",IF(NOT(AND(INDEX('Quote Comparison'!$B$8:$B$107,MATCH(B283,'Quote Comparison'!$A$8:$A$107,0))=INDEX('Quote Comparison'!$B$8:$B$107,MATCH(C283,'Quote Comparison'!$A$8:$A$107,0)),INDEX('Quote Comparison'!$C$8:$C$107,MATCH(B283,'Quote Comparison'!$A$8:$A$107,0))=INDEX('Quote Comparison'!$C$8:$C$107,MATCH(C283,'Quote Comparison'!$A$8:$A$107,0)),INDEX('Quote Comparison'!$E$8:$E$107,MATCH(B283,'Quote Comparison'!$A$8:$A$107,0))=INDEX('Quote Comparison'!$E$8:$E$107,MATCH(C283,'Quote Comparison'!$A$8:$A$107,0)),INDEX('Quote Comparison'!$F$8:$F$107,MATCH(B283,'Quote Comparison'!$A$8:$A$107,0))=INDEX('Quote Comparison'!$F$8:$F$107,MATCH(C283,'Quote Comparison'!$A$8:$A$107,0)),INDEX('Quote Comparison'!$G$8:$G$107,MATCH(B283,'Quote Comparison'!$A$8:$A$107,0))=INDEX('Quote Comparison'!$G$8:$G$107,MATCH(C283,'Quote Comparison'!$A$8:$A$107,0)),INDEX('Quote Comparison'!$D$118:$D$217,MATCH(B283,'Quote Comparison'!$A$118:$A$217,0))=INDEX('Quote Comparison'!$D$118:$D$217,MATCH(C283,'Quote Comparison'!$A$118:$A$217,0)),INDEX('Quote Comparison'!$E$118:$E$217,MATCH(B283,'Quote Comparison'!$A$118:$A$217,0))=INDEX('Quote Comparison'!$E$118:$E$217,MATCH(C283,'Quote Comparison'!$A$118:$A$217,0)))),"Opening, revision, currency, delivery or scope differs","Comparable amounts shown"))))))</x:f>
      </x:c>
      <x:c r="K283" s="1"/>
      <x:c r="L283" s="1"/>
      <x:c r="M283" s="1"/>
    </x:row>
    <x:row r="284" ht="28" customHeight="1">
      <x:c r="A284" s="23"/>
      <x:c r="B284" s="23"/>
      <x:c r="C284" s="23"/>
      <x:c r="D284" s="29" t="str">
        <x:f>IF(A284="","",IF(J284="Comparable amounts shown",INDEX('Quote Comparison'!$H$118:$H$217,MATCH(B284,'Quote Comparison'!$A$118:$A$217,0)),""))</x:f>
      </x:c>
      <x:c r="E284" s="29" t="str">
        <x:f>IF(A284="","",IF(J284="Comparable amounts shown",INDEX('Quote Comparison'!$H$118:$H$217,MATCH(C284,'Quote Comparison'!$A$118:$A$217,0)),""))</x:f>
      </x:c>
      <x:c r="F284" s="29" t="str">
        <x:f>IF(A284="","",IF(J284="Comparable amounts shown",E284-D284,""))</x:f>
      </x:c>
      <x:c r="G284" s="25" t="str">
        <x:f>IF(A284="","",IF(J284="Comparable amounts shown",INDEX('Quote Comparison'!$E$8:$E$107,MATCH(B284,'Quote Comparison'!$A$8:$A$107,0)),""))</x:f>
      </x:c>
      <x:c r="H284" s="25" t="str">
        <x:f>IF(A284="","",IF(J284="Comparable amounts shown",INDEX('Quote Comparison'!$F$8:$F$107,MATCH(B284,'Quote Comparison'!$A$8:$A$107,0)),""))</x:f>
      </x:c>
      <x:c r="I284" s="25" t="str">
        <x:f>IF(A284="","",IF(J284="Comparable amounts shown",INDEX('Quote Comparison'!$G$8:$G$107,MATCH(B284,'Quote Comparison'!$A$8:$A$107,0)),""))</x:f>
      </x:c>
      <x:c r="J284" s="25" t="str">
        <x:f>IF(LEN(A284&amp;"")=0,IF(COUNTA(A284,B284,C284)=0,"","Enter Comparison ID"),IF(COUNTIFS('Quote Comparison'!$A$228:$A$327,A284)&lt;&gt;1,"Duplicate Comparison ID",IF(OR(B284="",C284=""),"Select two offers",IF(B284=C284,"Select different offers",IF(NOT(IF(AND(COUNTIFS('Quote Comparison'!$A$8:$A$107,B284)=1,COUNTIFS('Quote Comparison'!$A$8:$A$107,C284)=1,COUNTIFS('Quote Comparison'!$A$118:$A$217,B284)=1,COUNTIFS('Quote Comparison'!$A$118:$A$217,C284)=1),AND(INDEX('Quote Comparison'!$I$118:$I$217,MATCH(B284,'Quote Comparison'!$A$118:$A$217,0))="Comparable scope recorded",INDEX('Quote Comparison'!$I$118:$I$217,MATCH(C284,'Quote Comparison'!$A$118:$A$217,0))="Comparable scope recorded"),FALSE)),"Complete both offer and scope records",IF(NOT(AND(INDEX('Quote Comparison'!$B$8:$B$107,MATCH(B284,'Quote Comparison'!$A$8:$A$107,0))=INDEX('Quote Comparison'!$B$8:$B$107,MATCH(C284,'Quote Comparison'!$A$8:$A$107,0)),INDEX('Quote Comparison'!$C$8:$C$107,MATCH(B284,'Quote Comparison'!$A$8:$A$107,0))=INDEX('Quote Comparison'!$C$8:$C$107,MATCH(C284,'Quote Comparison'!$A$8:$A$107,0)),INDEX('Quote Comparison'!$E$8:$E$107,MATCH(B284,'Quote Comparison'!$A$8:$A$107,0))=INDEX('Quote Comparison'!$E$8:$E$107,MATCH(C284,'Quote Comparison'!$A$8:$A$107,0)),INDEX('Quote Comparison'!$F$8:$F$107,MATCH(B284,'Quote Comparison'!$A$8:$A$107,0))=INDEX('Quote Comparison'!$F$8:$F$107,MATCH(C284,'Quote Comparison'!$A$8:$A$107,0)),INDEX('Quote Comparison'!$G$8:$G$107,MATCH(B284,'Quote Comparison'!$A$8:$A$107,0))=INDEX('Quote Comparison'!$G$8:$G$107,MATCH(C284,'Quote Comparison'!$A$8:$A$107,0)),INDEX('Quote Comparison'!$D$118:$D$217,MATCH(B284,'Quote Comparison'!$A$118:$A$217,0))=INDEX('Quote Comparison'!$D$118:$D$217,MATCH(C284,'Quote Comparison'!$A$118:$A$217,0)),INDEX('Quote Comparison'!$E$118:$E$217,MATCH(B284,'Quote Comparison'!$A$118:$A$217,0))=INDEX('Quote Comparison'!$E$118:$E$217,MATCH(C284,'Quote Comparison'!$A$118:$A$217,0)))),"Opening, revision, currency, delivery or scope differs","Comparable amounts shown"))))))</x:f>
      </x:c>
      <x:c r="K284" s="1"/>
      <x:c r="L284" s="1"/>
      <x:c r="M284" s="1"/>
    </x:row>
    <x:row r="285" ht="28" customHeight="1">
      <x:c r="A285" s="23"/>
      <x:c r="B285" s="23"/>
      <x:c r="C285" s="23"/>
      <x:c r="D285" s="29" t="str">
        <x:f>IF(A285="","",IF(J285="Comparable amounts shown",INDEX('Quote Comparison'!$H$118:$H$217,MATCH(B285,'Quote Comparison'!$A$118:$A$217,0)),""))</x:f>
      </x:c>
      <x:c r="E285" s="29" t="str">
        <x:f>IF(A285="","",IF(J285="Comparable amounts shown",INDEX('Quote Comparison'!$H$118:$H$217,MATCH(C285,'Quote Comparison'!$A$118:$A$217,0)),""))</x:f>
      </x:c>
      <x:c r="F285" s="29" t="str">
        <x:f>IF(A285="","",IF(J285="Comparable amounts shown",E285-D285,""))</x:f>
      </x:c>
      <x:c r="G285" s="25" t="str">
        <x:f>IF(A285="","",IF(J285="Comparable amounts shown",INDEX('Quote Comparison'!$E$8:$E$107,MATCH(B285,'Quote Comparison'!$A$8:$A$107,0)),""))</x:f>
      </x:c>
      <x:c r="H285" s="25" t="str">
        <x:f>IF(A285="","",IF(J285="Comparable amounts shown",INDEX('Quote Comparison'!$F$8:$F$107,MATCH(B285,'Quote Comparison'!$A$8:$A$107,0)),""))</x:f>
      </x:c>
      <x:c r="I285" s="25" t="str">
        <x:f>IF(A285="","",IF(J285="Comparable amounts shown",INDEX('Quote Comparison'!$G$8:$G$107,MATCH(B285,'Quote Comparison'!$A$8:$A$107,0)),""))</x:f>
      </x:c>
      <x:c r="J285" s="25" t="str">
        <x:f>IF(LEN(A285&amp;"")=0,IF(COUNTA(A285,B285,C285)=0,"","Enter Comparison ID"),IF(COUNTIFS('Quote Comparison'!$A$228:$A$327,A285)&lt;&gt;1,"Duplicate Comparison ID",IF(OR(B285="",C285=""),"Select two offers",IF(B285=C285,"Select different offers",IF(NOT(IF(AND(COUNTIFS('Quote Comparison'!$A$8:$A$107,B285)=1,COUNTIFS('Quote Comparison'!$A$8:$A$107,C285)=1,COUNTIFS('Quote Comparison'!$A$118:$A$217,B285)=1,COUNTIFS('Quote Comparison'!$A$118:$A$217,C285)=1),AND(INDEX('Quote Comparison'!$I$118:$I$217,MATCH(B285,'Quote Comparison'!$A$118:$A$217,0))="Comparable scope recorded",INDEX('Quote Comparison'!$I$118:$I$217,MATCH(C285,'Quote Comparison'!$A$118:$A$217,0))="Comparable scope recorded"),FALSE)),"Complete both offer and scope records",IF(NOT(AND(INDEX('Quote Comparison'!$B$8:$B$107,MATCH(B285,'Quote Comparison'!$A$8:$A$107,0))=INDEX('Quote Comparison'!$B$8:$B$107,MATCH(C285,'Quote Comparison'!$A$8:$A$107,0)),INDEX('Quote Comparison'!$C$8:$C$107,MATCH(B285,'Quote Comparison'!$A$8:$A$107,0))=INDEX('Quote Comparison'!$C$8:$C$107,MATCH(C285,'Quote Comparison'!$A$8:$A$107,0)),INDEX('Quote Comparison'!$E$8:$E$107,MATCH(B285,'Quote Comparison'!$A$8:$A$107,0))=INDEX('Quote Comparison'!$E$8:$E$107,MATCH(C285,'Quote Comparison'!$A$8:$A$107,0)),INDEX('Quote Comparison'!$F$8:$F$107,MATCH(B285,'Quote Comparison'!$A$8:$A$107,0))=INDEX('Quote Comparison'!$F$8:$F$107,MATCH(C285,'Quote Comparison'!$A$8:$A$107,0)),INDEX('Quote Comparison'!$G$8:$G$107,MATCH(B285,'Quote Comparison'!$A$8:$A$107,0))=INDEX('Quote Comparison'!$G$8:$G$107,MATCH(C285,'Quote Comparison'!$A$8:$A$107,0)),INDEX('Quote Comparison'!$D$118:$D$217,MATCH(B285,'Quote Comparison'!$A$118:$A$217,0))=INDEX('Quote Comparison'!$D$118:$D$217,MATCH(C285,'Quote Comparison'!$A$118:$A$217,0)),INDEX('Quote Comparison'!$E$118:$E$217,MATCH(B285,'Quote Comparison'!$A$118:$A$217,0))=INDEX('Quote Comparison'!$E$118:$E$217,MATCH(C285,'Quote Comparison'!$A$118:$A$217,0)))),"Opening, revision, currency, delivery or scope differs","Comparable amounts shown"))))))</x:f>
      </x:c>
      <x:c r="K285" s="1"/>
      <x:c r="L285" s="1"/>
      <x:c r="M285" s="1"/>
    </x:row>
    <x:row r="286" ht="28" customHeight="1">
      <x:c r="A286" s="23"/>
      <x:c r="B286" s="23"/>
      <x:c r="C286" s="23"/>
      <x:c r="D286" s="29" t="str">
        <x:f>IF(A286="","",IF(J286="Comparable amounts shown",INDEX('Quote Comparison'!$H$118:$H$217,MATCH(B286,'Quote Comparison'!$A$118:$A$217,0)),""))</x:f>
      </x:c>
      <x:c r="E286" s="29" t="str">
        <x:f>IF(A286="","",IF(J286="Comparable amounts shown",INDEX('Quote Comparison'!$H$118:$H$217,MATCH(C286,'Quote Comparison'!$A$118:$A$217,0)),""))</x:f>
      </x:c>
      <x:c r="F286" s="29" t="str">
        <x:f>IF(A286="","",IF(J286="Comparable amounts shown",E286-D286,""))</x:f>
      </x:c>
      <x:c r="G286" s="25" t="str">
        <x:f>IF(A286="","",IF(J286="Comparable amounts shown",INDEX('Quote Comparison'!$E$8:$E$107,MATCH(B286,'Quote Comparison'!$A$8:$A$107,0)),""))</x:f>
      </x:c>
      <x:c r="H286" s="25" t="str">
        <x:f>IF(A286="","",IF(J286="Comparable amounts shown",INDEX('Quote Comparison'!$F$8:$F$107,MATCH(B286,'Quote Comparison'!$A$8:$A$107,0)),""))</x:f>
      </x:c>
      <x:c r="I286" s="25" t="str">
        <x:f>IF(A286="","",IF(J286="Comparable amounts shown",INDEX('Quote Comparison'!$G$8:$G$107,MATCH(B286,'Quote Comparison'!$A$8:$A$107,0)),""))</x:f>
      </x:c>
      <x:c r="J286" s="25" t="str">
        <x:f>IF(LEN(A286&amp;"")=0,IF(COUNTA(A286,B286,C286)=0,"","Enter Comparison ID"),IF(COUNTIFS('Quote Comparison'!$A$228:$A$327,A286)&lt;&gt;1,"Duplicate Comparison ID",IF(OR(B286="",C286=""),"Select two offers",IF(B286=C286,"Select different offers",IF(NOT(IF(AND(COUNTIFS('Quote Comparison'!$A$8:$A$107,B286)=1,COUNTIFS('Quote Comparison'!$A$8:$A$107,C286)=1,COUNTIFS('Quote Comparison'!$A$118:$A$217,B286)=1,COUNTIFS('Quote Comparison'!$A$118:$A$217,C286)=1),AND(INDEX('Quote Comparison'!$I$118:$I$217,MATCH(B286,'Quote Comparison'!$A$118:$A$217,0))="Comparable scope recorded",INDEX('Quote Comparison'!$I$118:$I$217,MATCH(C286,'Quote Comparison'!$A$118:$A$217,0))="Comparable scope recorded"),FALSE)),"Complete both offer and scope records",IF(NOT(AND(INDEX('Quote Comparison'!$B$8:$B$107,MATCH(B286,'Quote Comparison'!$A$8:$A$107,0))=INDEX('Quote Comparison'!$B$8:$B$107,MATCH(C286,'Quote Comparison'!$A$8:$A$107,0)),INDEX('Quote Comparison'!$C$8:$C$107,MATCH(B286,'Quote Comparison'!$A$8:$A$107,0))=INDEX('Quote Comparison'!$C$8:$C$107,MATCH(C286,'Quote Comparison'!$A$8:$A$107,0)),INDEX('Quote Comparison'!$E$8:$E$107,MATCH(B286,'Quote Comparison'!$A$8:$A$107,0))=INDEX('Quote Comparison'!$E$8:$E$107,MATCH(C286,'Quote Comparison'!$A$8:$A$107,0)),INDEX('Quote Comparison'!$F$8:$F$107,MATCH(B286,'Quote Comparison'!$A$8:$A$107,0))=INDEX('Quote Comparison'!$F$8:$F$107,MATCH(C286,'Quote Comparison'!$A$8:$A$107,0)),INDEX('Quote Comparison'!$G$8:$G$107,MATCH(B286,'Quote Comparison'!$A$8:$A$107,0))=INDEX('Quote Comparison'!$G$8:$G$107,MATCH(C286,'Quote Comparison'!$A$8:$A$107,0)),INDEX('Quote Comparison'!$D$118:$D$217,MATCH(B286,'Quote Comparison'!$A$118:$A$217,0))=INDEX('Quote Comparison'!$D$118:$D$217,MATCH(C286,'Quote Comparison'!$A$118:$A$217,0)),INDEX('Quote Comparison'!$E$118:$E$217,MATCH(B286,'Quote Comparison'!$A$118:$A$217,0))=INDEX('Quote Comparison'!$E$118:$E$217,MATCH(C286,'Quote Comparison'!$A$118:$A$217,0)))),"Opening, revision, currency, delivery or scope differs","Comparable amounts shown"))))))</x:f>
      </x:c>
      <x:c r="K286" s="1"/>
      <x:c r="L286" s="1"/>
      <x:c r="M286" s="1"/>
    </x:row>
    <x:row r="287" ht="28" customHeight="1">
      <x:c r="A287" s="23"/>
      <x:c r="B287" s="23"/>
      <x:c r="C287" s="23"/>
      <x:c r="D287" s="29" t="str">
        <x:f>IF(A287="","",IF(J287="Comparable amounts shown",INDEX('Quote Comparison'!$H$118:$H$217,MATCH(B287,'Quote Comparison'!$A$118:$A$217,0)),""))</x:f>
      </x:c>
      <x:c r="E287" s="29" t="str">
        <x:f>IF(A287="","",IF(J287="Comparable amounts shown",INDEX('Quote Comparison'!$H$118:$H$217,MATCH(C287,'Quote Comparison'!$A$118:$A$217,0)),""))</x:f>
      </x:c>
      <x:c r="F287" s="29" t="str">
        <x:f>IF(A287="","",IF(J287="Comparable amounts shown",E287-D287,""))</x:f>
      </x:c>
      <x:c r="G287" s="25" t="str">
        <x:f>IF(A287="","",IF(J287="Comparable amounts shown",INDEX('Quote Comparison'!$E$8:$E$107,MATCH(B287,'Quote Comparison'!$A$8:$A$107,0)),""))</x:f>
      </x:c>
      <x:c r="H287" s="25" t="str">
        <x:f>IF(A287="","",IF(J287="Comparable amounts shown",INDEX('Quote Comparison'!$F$8:$F$107,MATCH(B287,'Quote Comparison'!$A$8:$A$107,0)),""))</x:f>
      </x:c>
      <x:c r="I287" s="25" t="str">
        <x:f>IF(A287="","",IF(J287="Comparable amounts shown",INDEX('Quote Comparison'!$G$8:$G$107,MATCH(B287,'Quote Comparison'!$A$8:$A$107,0)),""))</x:f>
      </x:c>
      <x:c r="J287" s="25" t="str">
        <x:f>IF(LEN(A287&amp;"")=0,IF(COUNTA(A287,B287,C287)=0,"","Enter Comparison ID"),IF(COUNTIFS('Quote Comparison'!$A$228:$A$327,A287)&lt;&gt;1,"Duplicate Comparison ID",IF(OR(B287="",C287=""),"Select two offers",IF(B287=C287,"Select different offers",IF(NOT(IF(AND(COUNTIFS('Quote Comparison'!$A$8:$A$107,B287)=1,COUNTIFS('Quote Comparison'!$A$8:$A$107,C287)=1,COUNTIFS('Quote Comparison'!$A$118:$A$217,B287)=1,COUNTIFS('Quote Comparison'!$A$118:$A$217,C287)=1),AND(INDEX('Quote Comparison'!$I$118:$I$217,MATCH(B287,'Quote Comparison'!$A$118:$A$217,0))="Comparable scope recorded",INDEX('Quote Comparison'!$I$118:$I$217,MATCH(C287,'Quote Comparison'!$A$118:$A$217,0))="Comparable scope recorded"),FALSE)),"Complete both offer and scope records",IF(NOT(AND(INDEX('Quote Comparison'!$B$8:$B$107,MATCH(B287,'Quote Comparison'!$A$8:$A$107,0))=INDEX('Quote Comparison'!$B$8:$B$107,MATCH(C287,'Quote Comparison'!$A$8:$A$107,0)),INDEX('Quote Comparison'!$C$8:$C$107,MATCH(B287,'Quote Comparison'!$A$8:$A$107,0))=INDEX('Quote Comparison'!$C$8:$C$107,MATCH(C287,'Quote Comparison'!$A$8:$A$107,0)),INDEX('Quote Comparison'!$E$8:$E$107,MATCH(B287,'Quote Comparison'!$A$8:$A$107,0))=INDEX('Quote Comparison'!$E$8:$E$107,MATCH(C287,'Quote Comparison'!$A$8:$A$107,0)),INDEX('Quote Comparison'!$F$8:$F$107,MATCH(B287,'Quote Comparison'!$A$8:$A$107,0))=INDEX('Quote Comparison'!$F$8:$F$107,MATCH(C287,'Quote Comparison'!$A$8:$A$107,0)),INDEX('Quote Comparison'!$G$8:$G$107,MATCH(B287,'Quote Comparison'!$A$8:$A$107,0))=INDEX('Quote Comparison'!$G$8:$G$107,MATCH(C287,'Quote Comparison'!$A$8:$A$107,0)),INDEX('Quote Comparison'!$D$118:$D$217,MATCH(B287,'Quote Comparison'!$A$118:$A$217,0))=INDEX('Quote Comparison'!$D$118:$D$217,MATCH(C287,'Quote Comparison'!$A$118:$A$217,0)),INDEX('Quote Comparison'!$E$118:$E$217,MATCH(B287,'Quote Comparison'!$A$118:$A$217,0))=INDEX('Quote Comparison'!$E$118:$E$217,MATCH(C287,'Quote Comparison'!$A$118:$A$217,0)))),"Opening, revision, currency, delivery or scope differs","Comparable amounts shown"))))))</x:f>
      </x:c>
      <x:c r="K287" s="1"/>
      <x:c r="L287" s="1"/>
      <x:c r="M287" s="1"/>
    </x:row>
    <x:row r="288" ht="28" customHeight="1">
      <x:c r="A288" s="23"/>
      <x:c r="B288" s="23"/>
      <x:c r="C288" s="23"/>
      <x:c r="D288" s="29" t="str">
        <x:f>IF(A288="","",IF(J288="Comparable amounts shown",INDEX('Quote Comparison'!$H$118:$H$217,MATCH(B288,'Quote Comparison'!$A$118:$A$217,0)),""))</x:f>
      </x:c>
      <x:c r="E288" s="29" t="str">
        <x:f>IF(A288="","",IF(J288="Comparable amounts shown",INDEX('Quote Comparison'!$H$118:$H$217,MATCH(C288,'Quote Comparison'!$A$118:$A$217,0)),""))</x:f>
      </x:c>
      <x:c r="F288" s="29" t="str">
        <x:f>IF(A288="","",IF(J288="Comparable amounts shown",E288-D288,""))</x:f>
      </x:c>
      <x:c r="G288" s="25" t="str">
        <x:f>IF(A288="","",IF(J288="Comparable amounts shown",INDEX('Quote Comparison'!$E$8:$E$107,MATCH(B288,'Quote Comparison'!$A$8:$A$107,0)),""))</x:f>
      </x:c>
      <x:c r="H288" s="25" t="str">
        <x:f>IF(A288="","",IF(J288="Comparable amounts shown",INDEX('Quote Comparison'!$F$8:$F$107,MATCH(B288,'Quote Comparison'!$A$8:$A$107,0)),""))</x:f>
      </x:c>
      <x:c r="I288" s="25" t="str">
        <x:f>IF(A288="","",IF(J288="Comparable amounts shown",INDEX('Quote Comparison'!$G$8:$G$107,MATCH(B288,'Quote Comparison'!$A$8:$A$107,0)),""))</x:f>
      </x:c>
      <x:c r="J288" s="25" t="str">
        <x:f>IF(LEN(A288&amp;"")=0,IF(COUNTA(A288,B288,C288)=0,"","Enter Comparison ID"),IF(COUNTIFS('Quote Comparison'!$A$228:$A$327,A288)&lt;&gt;1,"Duplicate Comparison ID",IF(OR(B288="",C288=""),"Select two offers",IF(B288=C288,"Select different offers",IF(NOT(IF(AND(COUNTIFS('Quote Comparison'!$A$8:$A$107,B288)=1,COUNTIFS('Quote Comparison'!$A$8:$A$107,C288)=1,COUNTIFS('Quote Comparison'!$A$118:$A$217,B288)=1,COUNTIFS('Quote Comparison'!$A$118:$A$217,C288)=1),AND(INDEX('Quote Comparison'!$I$118:$I$217,MATCH(B288,'Quote Comparison'!$A$118:$A$217,0))="Comparable scope recorded",INDEX('Quote Comparison'!$I$118:$I$217,MATCH(C288,'Quote Comparison'!$A$118:$A$217,0))="Comparable scope recorded"),FALSE)),"Complete both offer and scope records",IF(NOT(AND(INDEX('Quote Comparison'!$B$8:$B$107,MATCH(B288,'Quote Comparison'!$A$8:$A$107,0))=INDEX('Quote Comparison'!$B$8:$B$107,MATCH(C288,'Quote Comparison'!$A$8:$A$107,0)),INDEX('Quote Comparison'!$C$8:$C$107,MATCH(B288,'Quote Comparison'!$A$8:$A$107,0))=INDEX('Quote Comparison'!$C$8:$C$107,MATCH(C288,'Quote Comparison'!$A$8:$A$107,0)),INDEX('Quote Comparison'!$E$8:$E$107,MATCH(B288,'Quote Comparison'!$A$8:$A$107,0))=INDEX('Quote Comparison'!$E$8:$E$107,MATCH(C288,'Quote Comparison'!$A$8:$A$107,0)),INDEX('Quote Comparison'!$F$8:$F$107,MATCH(B288,'Quote Comparison'!$A$8:$A$107,0))=INDEX('Quote Comparison'!$F$8:$F$107,MATCH(C288,'Quote Comparison'!$A$8:$A$107,0)),INDEX('Quote Comparison'!$G$8:$G$107,MATCH(B288,'Quote Comparison'!$A$8:$A$107,0))=INDEX('Quote Comparison'!$G$8:$G$107,MATCH(C288,'Quote Comparison'!$A$8:$A$107,0)),INDEX('Quote Comparison'!$D$118:$D$217,MATCH(B288,'Quote Comparison'!$A$118:$A$217,0))=INDEX('Quote Comparison'!$D$118:$D$217,MATCH(C288,'Quote Comparison'!$A$118:$A$217,0)),INDEX('Quote Comparison'!$E$118:$E$217,MATCH(B288,'Quote Comparison'!$A$118:$A$217,0))=INDEX('Quote Comparison'!$E$118:$E$217,MATCH(C288,'Quote Comparison'!$A$118:$A$217,0)))),"Opening, revision, currency, delivery or scope differs","Comparable amounts shown"))))))</x:f>
      </x:c>
      <x:c r="K288" s="1"/>
      <x:c r="L288" s="1"/>
      <x:c r="M288" s="1"/>
    </x:row>
    <x:row r="289" ht="28" customHeight="1">
      <x:c r="A289" s="23"/>
      <x:c r="B289" s="23"/>
      <x:c r="C289" s="23"/>
      <x:c r="D289" s="29" t="str">
        <x:f>IF(A289="","",IF(J289="Comparable amounts shown",INDEX('Quote Comparison'!$H$118:$H$217,MATCH(B289,'Quote Comparison'!$A$118:$A$217,0)),""))</x:f>
      </x:c>
      <x:c r="E289" s="29" t="str">
        <x:f>IF(A289="","",IF(J289="Comparable amounts shown",INDEX('Quote Comparison'!$H$118:$H$217,MATCH(C289,'Quote Comparison'!$A$118:$A$217,0)),""))</x:f>
      </x:c>
      <x:c r="F289" s="29" t="str">
        <x:f>IF(A289="","",IF(J289="Comparable amounts shown",E289-D289,""))</x:f>
      </x:c>
      <x:c r="G289" s="25" t="str">
        <x:f>IF(A289="","",IF(J289="Comparable amounts shown",INDEX('Quote Comparison'!$E$8:$E$107,MATCH(B289,'Quote Comparison'!$A$8:$A$107,0)),""))</x:f>
      </x:c>
      <x:c r="H289" s="25" t="str">
        <x:f>IF(A289="","",IF(J289="Comparable amounts shown",INDEX('Quote Comparison'!$F$8:$F$107,MATCH(B289,'Quote Comparison'!$A$8:$A$107,0)),""))</x:f>
      </x:c>
      <x:c r="I289" s="25" t="str">
        <x:f>IF(A289="","",IF(J289="Comparable amounts shown",INDEX('Quote Comparison'!$G$8:$G$107,MATCH(B289,'Quote Comparison'!$A$8:$A$107,0)),""))</x:f>
      </x:c>
      <x:c r="J289" s="25" t="str">
        <x:f>IF(LEN(A289&amp;"")=0,IF(COUNTA(A289,B289,C289)=0,"","Enter Comparison ID"),IF(COUNTIFS('Quote Comparison'!$A$228:$A$327,A289)&lt;&gt;1,"Duplicate Comparison ID",IF(OR(B289="",C289=""),"Select two offers",IF(B289=C289,"Select different offers",IF(NOT(IF(AND(COUNTIFS('Quote Comparison'!$A$8:$A$107,B289)=1,COUNTIFS('Quote Comparison'!$A$8:$A$107,C289)=1,COUNTIFS('Quote Comparison'!$A$118:$A$217,B289)=1,COUNTIFS('Quote Comparison'!$A$118:$A$217,C289)=1),AND(INDEX('Quote Comparison'!$I$118:$I$217,MATCH(B289,'Quote Comparison'!$A$118:$A$217,0))="Comparable scope recorded",INDEX('Quote Comparison'!$I$118:$I$217,MATCH(C289,'Quote Comparison'!$A$118:$A$217,0))="Comparable scope recorded"),FALSE)),"Complete both offer and scope records",IF(NOT(AND(INDEX('Quote Comparison'!$B$8:$B$107,MATCH(B289,'Quote Comparison'!$A$8:$A$107,0))=INDEX('Quote Comparison'!$B$8:$B$107,MATCH(C289,'Quote Comparison'!$A$8:$A$107,0)),INDEX('Quote Comparison'!$C$8:$C$107,MATCH(B289,'Quote Comparison'!$A$8:$A$107,0))=INDEX('Quote Comparison'!$C$8:$C$107,MATCH(C289,'Quote Comparison'!$A$8:$A$107,0)),INDEX('Quote Comparison'!$E$8:$E$107,MATCH(B289,'Quote Comparison'!$A$8:$A$107,0))=INDEX('Quote Comparison'!$E$8:$E$107,MATCH(C289,'Quote Comparison'!$A$8:$A$107,0)),INDEX('Quote Comparison'!$F$8:$F$107,MATCH(B289,'Quote Comparison'!$A$8:$A$107,0))=INDEX('Quote Comparison'!$F$8:$F$107,MATCH(C289,'Quote Comparison'!$A$8:$A$107,0)),INDEX('Quote Comparison'!$G$8:$G$107,MATCH(B289,'Quote Comparison'!$A$8:$A$107,0))=INDEX('Quote Comparison'!$G$8:$G$107,MATCH(C289,'Quote Comparison'!$A$8:$A$107,0)),INDEX('Quote Comparison'!$D$118:$D$217,MATCH(B289,'Quote Comparison'!$A$118:$A$217,0))=INDEX('Quote Comparison'!$D$118:$D$217,MATCH(C289,'Quote Comparison'!$A$118:$A$217,0)),INDEX('Quote Comparison'!$E$118:$E$217,MATCH(B289,'Quote Comparison'!$A$118:$A$217,0))=INDEX('Quote Comparison'!$E$118:$E$217,MATCH(C289,'Quote Comparison'!$A$118:$A$217,0)))),"Opening, revision, currency, delivery or scope differs","Comparable amounts shown"))))))</x:f>
      </x:c>
      <x:c r="K289" s="1"/>
      <x:c r="L289" s="1"/>
      <x:c r="M289" s="1"/>
    </x:row>
    <x:row r="290" ht="28" customHeight="1">
      <x:c r="A290" s="23"/>
      <x:c r="B290" s="23"/>
      <x:c r="C290" s="23"/>
      <x:c r="D290" s="29" t="str">
        <x:f>IF(A290="","",IF(J290="Comparable amounts shown",INDEX('Quote Comparison'!$H$118:$H$217,MATCH(B290,'Quote Comparison'!$A$118:$A$217,0)),""))</x:f>
      </x:c>
      <x:c r="E290" s="29" t="str">
        <x:f>IF(A290="","",IF(J290="Comparable amounts shown",INDEX('Quote Comparison'!$H$118:$H$217,MATCH(C290,'Quote Comparison'!$A$118:$A$217,0)),""))</x:f>
      </x:c>
      <x:c r="F290" s="29" t="str">
        <x:f>IF(A290="","",IF(J290="Comparable amounts shown",E290-D290,""))</x:f>
      </x:c>
      <x:c r="G290" s="25" t="str">
        <x:f>IF(A290="","",IF(J290="Comparable amounts shown",INDEX('Quote Comparison'!$E$8:$E$107,MATCH(B290,'Quote Comparison'!$A$8:$A$107,0)),""))</x:f>
      </x:c>
      <x:c r="H290" s="25" t="str">
        <x:f>IF(A290="","",IF(J290="Comparable amounts shown",INDEX('Quote Comparison'!$F$8:$F$107,MATCH(B290,'Quote Comparison'!$A$8:$A$107,0)),""))</x:f>
      </x:c>
      <x:c r="I290" s="25" t="str">
        <x:f>IF(A290="","",IF(J290="Comparable amounts shown",INDEX('Quote Comparison'!$G$8:$G$107,MATCH(B290,'Quote Comparison'!$A$8:$A$107,0)),""))</x:f>
      </x:c>
      <x:c r="J290" s="25" t="str">
        <x:f>IF(LEN(A290&amp;"")=0,IF(COUNTA(A290,B290,C290)=0,"","Enter Comparison ID"),IF(COUNTIFS('Quote Comparison'!$A$228:$A$327,A290)&lt;&gt;1,"Duplicate Comparison ID",IF(OR(B290="",C290=""),"Select two offers",IF(B290=C290,"Select different offers",IF(NOT(IF(AND(COUNTIFS('Quote Comparison'!$A$8:$A$107,B290)=1,COUNTIFS('Quote Comparison'!$A$8:$A$107,C290)=1,COUNTIFS('Quote Comparison'!$A$118:$A$217,B290)=1,COUNTIFS('Quote Comparison'!$A$118:$A$217,C290)=1),AND(INDEX('Quote Comparison'!$I$118:$I$217,MATCH(B290,'Quote Comparison'!$A$118:$A$217,0))="Comparable scope recorded",INDEX('Quote Comparison'!$I$118:$I$217,MATCH(C290,'Quote Comparison'!$A$118:$A$217,0))="Comparable scope recorded"),FALSE)),"Complete both offer and scope records",IF(NOT(AND(INDEX('Quote Comparison'!$B$8:$B$107,MATCH(B290,'Quote Comparison'!$A$8:$A$107,0))=INDEX('Quote Comparison'!$B$8:$B$107,MATCH(C290,'Quote Comparison'!$A$8:$A$107,0)),INDEX('Quote Comparison'!$C$8:$C$107,MATCH(B290,'Quote Comparison'!$A$8:$A$107,0))=INDEX('Quote Comparison'!$C$8:$C$107,MATCH(C290,'Quote Comparison'!$A$8:$A$107,0)),INDEX('Quote Comparison'!$E$8:$E$107,MATCH(B290,'Quote Comparison'!$A$8:$A$107,0))=INDEX('Quote Comparison'!$E$8:$E$107,MATCH(C290,'Quote Comparison'!$A$8:$A$107,0)),INDEX('Quote Comparison'!$F$8:$F$107,MATCH(B290,'Quote Comparison'!$A$8:$A$107,0))=INDEX('Quote Comparison'!$F$8:$F$107,MATCH(C290,'Quote Comparison'!$A$8:$A$107,0)),INDEX('Quote Comparison'!$G$8:$G$107,MATCH(B290,'Quote Comparison'!$A$8:$A$107,0))=INDEX('Quote Comparison'!$G$8:$G$107,MATCH(C290,'Quote Comparison'!$A$8:$A$107,0)),INDEX('Quote Comparison'!$D$118:$D$217,MATCH(B290,'Quote Comparison'!$A$118:$A$217,0))=INDEX('Quote Comparison'!$D$118:$D$217,MATCH(C290,'Quote Comparison'!$A$118:$A$217,0)),INDEX('Quote Comparison'!$E$118:$E$217,MATCH(B290,'Quote Comparison'!$A$118:$A$217,0))=INDEX('Quote Comparison'!$E$118:$E$217,MATCH(C290,'Quote Comparison'!$A$118:$A$217,0)))),"Opening, revision, currency, delivery or scope differs","Comparable amounts shown"))))))</x:f>
      </x:c>
      <x:c r="K290" s="1"/>
      <x:c r="L290" s="1"/>
      <x:c r="M290" s="1"/>
    </x:row>
    <x:row r="291" ht="28" customHeight="1">
      <x:c r="A291" s="23"/>
      <x:c r="B291" s="23"/>
      <x:c r="C291" s="23"/>
      <x:c r="D291" s="29" t="str">
        <x:f>IF(A291="","",IF(J291="Comparable amounts shown",INDEX('Quote Comparison'!$H$118:$H$217,MATCH(B291,'Quote Comparison'!$A$118:$A$217,0)),""))</x:f>
      </x:c>
      <x:c r="E291" s="29" t="str">
        <x:f>IF(A291="","",IF(J291="Comparable amounts shown",INDEX('Quote Comparison'!$H$118:$H$217,MATCH(C291,'Quote Comparison'!$A$118:$A$217,0)),""))</x:f>
      </x:c>
      <x:c r="F291" s="29" t="str">
        <x:f>IF(A291="","",IF(J291="Comparable amounts shown",E291-D291,""))</x:f>
      </x:c>
      <x:c r="G291" s="25" t="str">
        <x:f>IF(A291="","",IF(J291="Comparable amounts shown",INDEX('Quote Comparison'!$E$8:$E$107,MATCH(B291,'Quote Comparison'!$A$8:$A$107,0)),""))</x:f>
      </x:c>
      <x:c r="H291" s="25" t="str">
        <x:f>IF(A291="","",IF(J291="Comparable amounts shown",INDEX('Quote Comparison'!$F$8:$F$107,MATCH(B291,'Quote Comparison'!$A$8:$A$107,0)),""))</x:f>
      </x:c>
      <x:c r="I291" s="25" t="str">
        <x:f>IF(A291="","",IF(J291="Comparable amounts shown",INDEX('Quote Comparison'!$G$8:$G$107,MATCH(B291,'Quote Comparison'!$A$8:$A$107,0)),""))</x:f>
      </x:c>
      <x:c r="J291" s="25" t="str">
        <x:f>IF(LEN(A291&amp;"")=0,IF(COUNTA(A291,B291,C291)=0,"","Enter Comparison ID"),IF(COUNTIFS('Quote Comparison'!$A$228:$A$327,A291)&lt;&gt;1,"Duplicate Comparison ID",IF(OR(B291="",C291=""),"Select two offers",IF(B291=C291,"Select different offers",IF(NOT(IF(AND(COUNTIFS('Quote Comparison'!$A$8:$A$107,B291)=1,COUNTIFS('Quote Comparison'!$A$8:$A$107,C291)=1,COUNTIFS('Quote Comparison'!$A$118:$A$217,B291)=1,COUNTIFS('Quote Comparison'!$A$118:$A$217,C291)=1),AND(INDEX('Quote Comparison'!$I$118:$I$217,MATCH(B291,'Quote Comparison'!$A$118:$A$217,0))="Comparable scope recorded",INDEX('Quote Comparison'!$I$118:$I$217,MATCH(C291,'Quote Comparison'!$A$118:$A$217,0))="Comparable scope recorded"),FALSE)),"Complete both offer and scope records",IF(NOT(AND(INDEX('Quote Comparison'!$B$8:$B$107,MATCH(B291,'Quote Comparison'!$A$8:$A$107,0))=INDEX('Quote Comparison'!$B$8:$B$107,MATCH(C291,'Quote Comparison'!$A$8:$A$107,0)),INDEX('Quote Comparison'!$C$8:$C$107,MATCH(B291,'Quote Comparison'!$A$8:$A$107,0))=INDEX('Quote Comparison'!$C$8:$C$107,MATCH(C291,'Quote Comparison'!$A$8:$A$107,0)),INDEX('Quote Comparison'!$E$8:$E$107,MATCH(B291,'Quote Comparison'!$A$8:$A$107,0))=INDEX('Quote Comparison'!$E$8:$E$107,MATCH(C291,'Quote Comparison'!$A$8:$A$107,0)),INDEX('Quote Comparison'!$F$8:$F$107,MATCH(B291,'Quote Comparison'!$A$8:$A$107,0))=INDEX('Quote Comparison'!$F$8:$F$107,MATCH(C291,'Quote Comparison'!$A$8:$A$107,0)),INDEX('Quote Comparison'!$G$8:$G$107,MATCH(B291,'Quote Comparison'!$A$8:$A$107,0))=INDEX('Quote Comparison'!$G$8:$G$107,MATCH(C291,'Quote Comparison'!$A$8:$A$107,0)),INDEX('Quote Comparison'!$D$118:$D$217,MATCH(B291,'Quote Comparison'!$A$118:$A$217,0))=INDEX('Quote Comparison'!$D$118:$D$217,MATCH(C291,'Quote Comparison'!$A$118:$A$217,0)),INDEX('Quote Comparison'!$E$118:$E$217,MATCH(B291,'Quote Comparison'!$A$118:$A$217,0))=INDEX('Quote Comparison'!$E$118:$E$217,MATCH(C291,'Quote Comparison'!$A$118:$A$217,0)))),"Opening, revision, currency, delivery or scope differs","Comparable amounts shown"))))))</x:f>
      </x:c>
      <x:c r="K291" s="1"/>
      <x:c r="L291" s="1"/>
      <x:c r="M291" s="1"/>
    </x:row>
    <x:row r="292" ht="28" customHeight="1">
      <x:c r="A292" s="23"/>
      <x:c r="B292" s="23"/>
      <x:c r="C292" s="23"/>
      <x:c r="D292" s="29" t="str">
        <x:f>IF(A292="","",IF(J292="Comparable amounts shown",INDEX('Quote Comparison'!$H$118:$H$217,MATCH(B292,'Quote Comparison'!$A$118:$A$217,0)),""))</x:f>
      </x:c>
      <x:c r="E292" s="29" t="str">
        <x:f>IF(A292="","",IF(J292="Comparable amounts shown",INDEX('Quote Comparison'!$H$118:$H$217,MATCH(C292,'Quote Comparison'!$A$118:$A$217,0)),""))</x:f>
      </x:c>
      <x:c r="F292" s="29" t="str">
        <x:f>IF(A292="","",IF(J292="Comparable amounts shown",E292-D292,""))</x:f>
      </x:c>
      <x:c r="G292" s="25" t="str">
        <x:f>IF(A292="","",IF(J292="Comparable amounts shown",INDEX('Quote Comparison'!$E$8:$E$107,MATCH(B292,'Quote Comparison'!$A$8:$A$107,0)),""))</x:f>
      </x:c>
      <x:c r="H292" s="25" t="str">
        <x:f>IF(A292="","",IF(J292="Comparable amounts shown",INDEX('Quote Comparison'!$F$8:$F$107,MATCH(B292,'Quote Comparison'!$A$8:$A$107,0)),""))</x:f>
      </x:c>
      <x:c r="I292" s="25" t="str">
        <x:f>IF(A292="","",IF(J292="Comparable amounts shown",INDEX('Quote Comparison'!$G$8:$G$107,MATCH(B292,'Quote Comparison'!$A$8:$A$107,0)),""))</x:f>
      </x:c>
      <x:c r="J292" s="25" t="str">
        <x:f>IF(LEN(A292&amp;"")=0,IF(COUNTA(A292,B292,C292)=0,"","Enter Comparison ID"),IF(COUNTIFS('Quote Comparison'!$A$228:$A$327,A292)&lt;&gt;1,"Duplicate Comparison ID",IF(OR(B292="",C292=""),"Select two offers",IF(B292=C292,"Select different offers",IF(NOT(IF(AND(COUNTIFS('Quote Comparison'!$A$8:$A$107,B292)=1,COUNTIFS('Quote Comparison'!$A$8:$A$107,C292)=1,COUNTIFS('Quote Comparison'!$A$118:$A$217,B292)=1,COUNTIFS('Quote Comparison'!$A$118:$A$217,C292)=1),AND(INDEX('Quote Comparison'!$I$118:$I$217,MATCH(B292,'Quote Comparison'!$A$118:$A$217,0))="Comparable scope recorded",INDEX('Quote Comparison'!$I$118:$I$217,MATCH(C292,'Quote Comparison'!$A$118:$A$217,0))="Comparable scope recorded"),FALSE)),"Complete both offer and scope records",IF(NOT(AND(INDEX('Quote Comparison'!$B$8:$B$107,MATCH(B292,'Quote Comparison'!$A$8:$A$107,0))=INDEX('Quote Comparison'!$B$8:$B$107,MATCH(C292,'Quote Comparison'!$A$8:$A$107,0)),INDEX('Quote Comparison'!$C$8:$C$107,MATCH(B292,'Quote Comparison'!$A$8:$A$107,0))=INDEX('Quote Comparison'!$C$8:$C$107,MATCH(C292,'Quote Comparison'!$A$8:$A$107,0)),INDEX('Quote Comparison'!$E$8:$E$107,MATCH(B292,'Quote Comparison'!$A$8:$A$107,0))=INDEX('Quote Comparison'!$E$8:$E$107,MATCH(C292,'Quote Comparison'!$A$8:$A$107,0)),INDEX('Quote Comparison'!$F$8:$F$107,MATCH(B292,'Quote Comparison'!$A$8:$A$107,0))=INDEX('Quote Comparison'!$F$8:$F$107,MATCH(C292,'Quote Comparison'!$A$8:$A$107,0)),INDEX('Quote Comparison'!$G$8:$G$107,MATCH(B292,'Quote Comparison'!$A$8:$A$107,0))=INDEX('Quote Comparison'!$G$8:$G$107,MATCH(C292,'Quote Comparison'!$A$8:$A$107,0)),INDEX('Quote Comparison'!$D$118:$D$217,MATCH(B292,'Quote Comparison'!$A$118:$A$217,0))=INDEX('Quote Comparison'!$D$118:$D$217,MATCH(C292,'Quote Comparison'!$A$118:$A$217,0)),INDEX('Quote Comparison'!$E$118:$E$217,MATCH(B292,'Quote Comparison'!$A$118:$A$217,0))=INDEX('Quote Comparison'!$E$118:$E$217,MATCH(C292,'Quote Comparison'!$A$118:$A$217,0)))),"Opening, revision, currency, delivery or scope differs","Comparable amounts shown"))))))</x:f>
      </x:c>
      <x:c r="K292" s="1"/>
      <x:c r="L292" s="1"/>
      <x:c r="M292" s="1"/>
    </x:row>
    <x:row r="293" ht="28" customHeight="1">
      <x:c r="A293" s="23"/>
      <x:c r="B293" s="23"/>
      <x:c r="C293" s="23"/>
      <x:c r="D293" s="29" t="str">
        <x:f>IF(A293="","",IF(J293="Comparable amounts shown",INDEX('Quote Comparison'!$H$118:$H$217,MATCH(B293,'Quote Comparison'!$A$118:$A$217,0)),""))</x:f>
      </x:c>
      <x:c r="E293" s="29" t="str">
        <x:f>IF(A293="","",IF(J293="Comparable amounts shown",INDEX('Quote Comparison'!$H$118:$H$217,MATCH(C293,'Quote Comparison'!$A$118:$A$217,0)),""))</x:f>
      </x:c>
      <x:c r="F293" s="29" t="str">
        <x:f>IF(A293="","",IF(J293="Comparable amounts shown",E293-D293,""))</x:f>
      </x:c>
      <x:c r="G293" s="25" t="str">
        <x:f>IF(A293="","",IF(J293="Comparable amounts shown",INDEX('Quote Comparison'!$E$8:$E$107,MATCH(B293,'Quote Comparison'!$A$8:$A$107,0)),""))</x:f>
      </x:c>
      <x:c r="H293" s="25" t="str">
        <x:f>IF(A293="","",IF(J293="Comparable amounts shown",INDEX('Quote Comparison'!$F$8:$F$107,MATCH(B293,'Quote Comparison'!$A$8:$A$107,0)),""))</x:f>
      </x:c>
      <x:c r="I293" s="25" t="str">
        <x:f>IF(A293="","",IF(J293="Comparable amounts shown",INDEX('Quote Comparison'!$G$8:$G$107,MATCH(B293,'Quote Comparison'!$A$8:$A$107,0)),""))</x:f>
      </x:c>
      <x:c r="J293" s="25" t="str">
        <x:f>IF(LEN(A293&amp;"")=0,IF(COUNTA(A293,B293,C293)=0,"","Enter Comparison ID"),IF(COUNTIFS('Quote Comparison'!$A$228:$A$327,A293)&lt;&gt;1,"Duplicate Comparison ID",IF(OR(B293="",C293=""),"Select two offers",IF(B293=C293,"Select different offers",IF(NOT(IF(AND(COUNTIFS('Quote Comparison'!$A$8:$A$107,B293)=1,COUNTIFS('Quote Comparison'!$A$8:$A$107,C293)=1,COUNTIFS('Quote Comparison'!$A$118:$A$217,B293)=1,COUNTIFS('Quote Comparison'!$A$118:$A$217,C293)=1),AND(INDEX('Quote Comparison'!$I$118:$I$217,MATCH(B293,'Quote Comparison'!$A$118:$A$217,0))="Comparable scope recorded",INDEX('Quote Comparison'!$I$118:$I$217,MATCH(C293,'Quote Comparison'!$A$118:$A$217,0))="Comparable scope recorded"),FALSE)),"Complete both offer and scope records",IF(NOT(AND(INDEX('Quote Comparison'!$B$8:$B$107,MATCH(B293,'Quote Comparison'!$A$8:$A$107,0))=INDEX('Quote Comparison'!$B$8:$B$107,MATCH(C293,'Quote Comparison'!$A$8:$A$107,0)),INDEX('Quote Comparison'!$C$8:$C$107,MATCH(B293,'Quote Comparison'!$A$8:$A$107,0))=INDEX('Quote Comparison'!$C$8:$C$107,MATCH(C293,'Quote Comparison'!$A$8:$A$107,0)),INDEX('Quote Comparison'!$E$8:$E$107,MATCH(B293,'Quote Comparison'!$A$8:$A$107,0))=INDEX('Quote Comparison'!$E$8:$E$107,MATCH(C293,'Quote Comparison'!$A$8:$A$107,0)),INDEX('Quote Comparison'!$F$8:$F$107,MATCH(B293,'Quote Comparison'!$A$8:$A$107,0))=INDEX('Quote Comparison'!$F$8:$F$107,MATCH(C293,'Quote Comparison'!$A$8:$A$107,0)),INDEX('Quote Comparison'!$G$8:$G$107,MATCH(B293,'Quote Comparison'!$A$8:$A$107,0))=INDEX('Quote Comparison'!$G$8:$G$107,MATCH(C293,'Quote Comparison'!$A$8:$A$107,0)),INDEX('Quote Comparison'!$D$118:$D$217,MATCH(B293,'Quote Comparison'!$A$118:$A$217,0))=INDEX('Quote Comparison'!$D$118:$D$217,MATCH(C293,'Quote Comparison'!$A$118:$A$217,0)),INDEX('Quote Comparison'!$E$118:$E$217,MATCH(B293,'Quote Comparison'!$A$118:$A$217,0))=INDEX('Quote Comparison'!$E$118:$E$217,MATCH(C293,'Quote Comparison'!$A$118:$A$217,0)))),"Opening, revision, currency, delivery or scope differs","Comparable amounts shown"))))))</x:f>
      </x:c>
      <x:c r="K293" s="1"/>
      <x:c r="L293" s="1"/>
      <x:c r="M293" s="1"/>
    </x:row>
    <x:row r="294" ht="28" customHeight="1">
      <x:c r="A294" s="23"/>
      <x:c r="B294" s="23"/>
      <x:c r="C294" s="23"/>
      <x:c r="D294" s="29" t="str">
        <x:f>IF(A294="","",IF(J294="Comparable amounts shown",INDEX('Quote Comparison'!$H$118:$H$217,MATCH(B294,'Quote Comparison'!$A$118:$A$217,0)),""))</x:f>
      </x:c>
      <x:c r="E294" s="29" t="str">
        <x:f>IF(A294="","",IF(J294="Comparable amounts shown",INDEX('Quote Comparison'!$H$118:$H$217,MATCH(C294,'Quote Comparison'!$A$118:$A$217,0)),""))</x:f>
      </x:c>
      <x:c r="F294" s="29" t="str">
        <x:f>IF(A294="","",IF(J294="Comparable amounts shown",E294-D294,""))</x:f>
      </x:c>
      <x:c r="G294" s="25" t="str">
        <x:f>IF(A294="","",IF(J294="Comparable amounts shown",INDEX('Quote Comparison'!$E$8:$E$107,MATCH(B294,'Quote Comparison'!$A$8:$A$107,0)),""))</x:f>
      </x:c>
      <x:c r="H294" s="25" t="str">
        <x:f>IF(A294="","",IF(J294="Comparable amounts shown",INDEX('Quote Comparison'!$F$8:$F$107,MATCH(B294,'Quote Comparison'!$A$8:$A$107,0)),""))</x:f>
      </x:c>
      <x:c r="I294" s="25" t="str">
        <x:f>IF(A294="","",IF(J294="Comparable amounts shown",INDEX('Quote Comparison'!$G$8:$G$107,MATCH(B294,'Quote Comparison'!$A$8:$A$107,0)),""))</x:f>
      </x:c>
      <x:c r="J294" s="25" t="str">
        <x:f>IF(LEN(A294&amp;"")=0,IF(COUNTA(A294,B294,C294)=0,"","Enter Comparison ID"),IF(COUNTIFS('Quote Comparison'!$A$228:$A$327,A294)&lt;&gt;1,"Duplicate Comparison ID",IF(OR(B294="",C294=""),"Select two offers",IF(B294=C294,"Select different offers",IF(NOT(IF(AND(COUNTIFS('Quote Comparison'!$A$8:$A$107,B294)=1,COUNTIFS('Quote Comparison'!$A$8:$A$107,C294)=1,COUNTIFS('Quote Comparison'!$A$118:$A$217,B294)=1,COUNTIFS('Quote Comparison'!$A$118:$A$217,C294)=1),AND(INDEX('Quote Comparison'!$I$118:$I$217,MATCH(B294,'Quote Comparison'!$A$118:$A$217,0))="Comparable scope recorded",INDEX('Quote Comparison'!$I$118:$I$217,MATCH(C294,'Quote Comparison'!$A$118:$A$217,0))="Comparable scope recorded"),FALSE)),"Complete both offer and scope records",IF(NOT(AND(INDEX('Quote Comparison'!$B$8:$B$107,MATCH(B294,'Quote Comparison'!$A$8:$A$107,0))=INDEX('Quote Comparison'!$B$8:$B$107,MATCH(C294,'Quote Comparison'!$A$8:$A$107,0)),INDEX('Quote Comparison'!$C$8:$C$107,MATCH(B294,'Quote Comparison'!$A$8:$A$107,0))=INDEX('Quote Comparison'!$C$8:$C$107,MATCH(C294,'Quote Comparison'!$A$8:$A$107,0)),INDEX('Quote Comparison'!$E$8:$E$107,MATCH(B294,'Quote Comparison'!$A$8:$A$107,0))=INDEX('Quote Comparison'!$E$8:$E$107,MATCH(C294,'Quote Comparison'!$A$8:$A$107,0)),INDEX('Quote Comparison'!$F$8:$F$107,MATCH(B294,'Quote Comparison'!$A$8:$A$107,0))=INDEX('Quote Comparison'!$F$8:$F$107,MATCH(C294,'Quote Comparison'!$A$8:$A$107,0)),INDEX('Quote Comparison'!$G$8:$G$107,MATCH(B294,'Quote Comparison'!$A$8:$A$107,0))=INDEX('Quote Comparison'!$G$8:$G$107,MATCH(C294,'Quote Comparison'!$A$8:$A$107,0)),INDEX('Quote Comparison'!$D$118:$D$217,MATCH(B294,'Quote Comparison'!$A$118:$A$217,0))=INDEX('Quote Comparison'!$D$118:$D$217,MATCH(C294,'Quote Comparison'!$A$118:$A$217,0)),INDEX('Quote Comparison'!$E$118:$E$217,MATCH(B294,'Quote Comparison'!$A$118:$A$217,0))=INDEX('Quote Comparison'!$E$118:$E$217,MATCH(C294,'Quote Comparison'!$A$118:$A$217,0)))),"Opening, revision, currency, delivery or scope differs","Comparable amounts shown"))))))</x:f>
      </x:c>
      <x:c r="K294" s="1"/>
      <x:c r="L294" s="1"/>
      <x:c r="M294" s="1"/>
    </x:row>
    <x:row r="295" ht="28" customHeight="1">
      <x:c r="A295" s="23"/>
      <x:c r="B295" s="23"/>
      <x:c r="C295" s="23"/>
      <x:c r="D295" s="29" t="str">
        <x:f>IF(A295="","",IF(J295="Comparable amounts shown",INDEX('Quote Comparison'!$H$118:$H$217,MATCH(B295,'Quote Comparison'!$A$118:$A$217,0)),""))</x:f>
      </x:c>
      <x:c r="E295" s="29" t="str">
        <x:f>IF(A295="","",IF(J295="Comparable amounts shown",INDEX('Quote Comparison'!$H$118:$H$217,MATCH(C295,'Quote Comparison'!$A$118:$A$217,0)),""))</x:f>
      </x:c>
      <x:c r="F295" s="29" t="str">
        <x:f>IF(A295="","",IF(J295="Comparable amounts shown",E295-D295,""))</x:f>
      </x:c>
      <x:c r="G295" s="25" t="str">
        <x:f>IF(A295="","",IF(J295="Comparable amounts shown",INDEX('Quote Comparison'!$E$8:$E$107,MATCH(B295,'Quote Comparison'!$A$8:$A$107,0)),""))</x:f>
      </x:c>
      <x:c r="H295" s="25" t="str">
        <x:f>IF(A295="","",IF(J295="Comparable amounts shown",INDEX('Quote Comparison'!$F$8:$F$107,MATCH(B295,'Quote Comparison'!$A$8:$A$107,0)),""))</x:f>
      </x:c>
      <x:c r="I295" s="25" t="str">
        <x:f>IF(A295="","",IF(J295="Comparable amounts shown",INDEX('Quote Comparison'!$G$8:$G$107,MATCH(B295,'Quote Comparison'!$A$8:$A$107,0)),""))</x:f>
      </x:c>
      <x:c r="J295" s="25" t="str">
        <x:f>IF(LEN(A295&amp;"")=0,IF(COUNTA(A295,B295,C295)=0,"","Enter Comparison ID"),IF(COUNTIFS('Quote Comparison'!$A$228:$A$327,A295)&lt;&gt;1,"Duplicate Comparison ID",IF(OR(B295="",C295=""),"Select two offers",IF(B295=C295,"Select different offers",IF(NOT(IF(AND(COUNTIFS('Quote Comparison'!$A$8:$A$107,B295)=1,COUNTIFS('Quote Comparison'!$A$8:$A$107,C295)=1,COUNTIFS('Quote Comparison'!$A$118:$A$217,B295)=1,COUNTIFS('Quote Comparison'!$A$118:$A$217,C295)=1),AND(INDEX('Quote Comparison'!$I$118:$I$217,MATCH(B295,'Quote Comparison'!$A$118:$A$217,0))="Comparable scope recorded",INDEX('Quote Comparison'!$I$118:$I$217,MATCH(C295,'Quote Comparison'!$A$118:$A$217,0))="Comparable scope recorded"),FALSE)),"Complete both offer and scope records",IF(NOT(AND(INDEX('Quote Comparison'!$B$8:$B$107,MATCH(B295,'Quote Comparison'!$A$8:$A$107,0))=INDEX('Quote Comparison'!$B$8:$B$107,MATCH(C295,'Quote Comparison'!$A$8:$A$107,0)),INDEX('Quote Comparison'!$C$8:$C$107,MATCH(B295,'Quote Comparison'!$A$8:$A$107,0))=INDEX('Quote Comparison'!$C$8:$C$107,MATCH(C295,'Quote Comparison'!$A$8:$A$107,0)),INDEX('Quote Comparison'!$E$8:$E$107,MATCH(B295,'Quote Comparison'!$A$8:$A$107,0))=INDEX('Quote Comparison'!$E$8:$E$107,MATCH(C295,'Quote Comparison'!$A$8:$A$107,0)),INDEX('Quote Comparison'!$F$8:$F$107,MATCH(B295,'Quote Comparison'!$A$8:$A$107,0))=INDEX('Quote Comparison'!$F$8:$F$107,MATCH(C295,'Quote Comparison'!$A$8:$A$107,0)),INDEX('Quote Comparison'!$G$8:$G$107,MATCH(B295,'Quote Comparison'!$A$8:$A$107,0))=INDEX('Quote Comparison'!$G$8:$G$107,MATCH(C295,'Quote Comparison'!$A$8:$A$107,0)),INDEX('Quote Comparison'!$D$118:$D$217,MATCH(B295,'Quote Comparison'!$A$118:$A$217,0))=INDEX('Quote Comparison'!$D$118:$D$217,MATCH(C295,'Quote Comparison'!$A$118:$A$217,0)),INDEX('Quote Comparison'!$E$118:$E$217,MATCH(B295,'Quote Comparison'!$A$118:$A$217,0))=INDEX('Quote Comparison'!$E$118:$E$217,MATCH(C295,'Quote Comparison'!$A$118:$A$217,0)))),"Opening, revision, currency, delivery or scope differs","Comparable amounts shown"))))))</x:f>
      </x:c>
      <x:c r="K295" s="1"/>
      <x:c r="L295" s="1"/>
      <x:c r="M295" s="1"/>
    </x:row>
    <x:row r="296" ht="28" customHeight="1">
      <x:c r="A296" s="23"/>
      <x:c r="B296" s="23"/>
      <x:c r="C296" s="23"/>
      <x:c r="D296" s="29" t="str">
        <x:f>IF(A296="","",IF(J296="Comparable amounts shown",INDEX('Quote Comparison'!$H$118:$H$217,MATCH(B296,'Quote Comparison'!$A$118:$A$217,0)),""))</x:f>
      </x:c>
      <x:c r="E296" s="29" t="str">
        <x:f>IF(A296="","",IF(J296="Comparable amounts shown",INDEX('Quote Comparison'!$H$118:$H$217,MATCH(C296,'Quote Comparison'!$A$118:$A$217,0)),""))</x:f>
      </x:c>
      <x:c r="F296" s="29" t="str">
        <x:f>IF(A296="","",IF(J296="Comparable amounts shown",E296-D296,""))</x:f>
      </x:c>
      <x:c r="G296" s="25" t="str">
        <x:f>IF(A296="","",IF(J296="Comparable amounts shown",INDEX('Quote Comparison'!$E$8:$E$107,MATCH(B296,'Quote Comparison'!$A$8:$A$107,0)),""))</x:f>
      </x:c>
      <x:c r="H296" s="25" t="str">
        <x:f>IF(A296="","",IF(J296="Comparable amounts shown",INDEX('Quote Comparison'!$F$8:$F$107,MATCH(B296,'Quote Comparison'!$A$8:$A$107,0)),""))</x:f>
      </x:c>
      <x:c r="I296" s="25" t="str">
        <x:f>IF(A296="","",IF(J296="Comparable amounts shown",INDEX('Quote Comparison'!$G$8:$G$107,MATCH(B296,'Quote Comparison'!$A$8:$A$107,0)),""))</x:f>
      </x:c>
      <x:c r="J296" s="25" t="str">
        <x:f>IF(LEN(A296&amp;"")=0,IF(COUNTA(A296,B296,C296)=0,"","Enter Comparison ID"),IF(COUNTIFS('Quote Comparison'!$A$228:$A$327,A296)&lt;&gt;1,"Duplicate Comparison ID",IF(OR(B296="",C296=""),"Select two offers",IF(B296=C296,"Select different offers",IF(NOT(IF(AND(COUNTIFS('Quote Comparison'!$A$8:$A$107,B296)=1,COUNTIFS('Quote Comparison'!$A$8:$A$107,C296)=1,COUNTIFS('Quote Comparison'!$A$118:$A$217,B296)=1,COUNTIFS('Quote Comparison'!$A$118:$A$217,C296)=1),AND(INDEX('Quote Comparison'!$I$118:$I$217,MATCH(B296,'Quote Comparison'!$A$118:$A$217,0))="Comparable scope recorded",INDEX('Quote Comparison'!$I$118:$I$217,MATCH(C296,'Quote Comparison'!$A$118:$A$217,0))="Comparable scope recorded"),FALSE)),"Complete both offer and scope records",IF(NOT(AND(INDEX('Quote Comparison'!$B$8:$B$107,MATCH(B296,'Quote Comparison'!$A$8:$A$107,0))=INDEX('Quote Comparison'!$B$8:$B$107,MATCH(C296,'Quote Comparison'!$A$8:$A$107,0)),INDEX('Quote Comparison'!$C$8:$C$107,MATCH(B296,'Quote Comparison'!$A$8:$A$107,0))=INDEX('Quote Comparison'!$C$8:$C$107,MATCH(C296,'Quote Comparison'!$A$8:$A$107,0)),INDEX('Quote Comparison'!$E$8:$E$107,MATCH(B296,'Quote Comparison'!$A$8:$A$107,0))=INDEX('Quote Comparison'!$E$8:$E$107,MATCH(C296,'Quote Comparison'!$A$8:$A$107,0)),INDEX('Quote Comparison'!$F$8:$F$107,MATCH(B296,'Quote Comparison'!$A$8:$A$107,0))=INDEX('Quote Comparison'!$F$8:$F$107,MATCH(C296,'Quote Comparison'!$A$8:$A$107,0)),INDEX('Quote Comparison'!$G$8:$G$107,MATCH(B296,'Quote Comparison'!$A$8:$A$107,0))=INDEX('Quote Comparison'!$G$8:$G$107,MATCH(C296,'Quote Comparison'!$A$8:$A$107,0)),INDEX('Quote Comparison'!$D$118:$D$217,MATCH(B296,'Quote Comparison'!$A$118:$A$217,0))=INDEX('Quote Comparison'!$D$118:$D$217,MATCH(C296,'Quote Comparison'!$A$118:$A$217,0)),INDEX('Quote Comparison'!$E$118:$E$217,MATCH(B296,'Quote Comparison'!$A$118:$A$217,0))=INDEX('Quote Comparison'!$E$118:$E$217,MATCH(C296,'Quote Comparison'!$A$118:$A$217,0)))),"Opening, revision, currency, delivery or scope differs","Comparable amounts shown"))))))</x:f>
      </x:c>
      <x:c r="K296" s="1"/>
      <x:c r="L296" s="1"/>
      <x:c r="M296" s="1"/>
    </x:row>
    <x:row r="297" ht="28" customHeight="1">
      <x:c r="A297" s="23"/>
      <x:c r="B297" s="23"/>
      <x:c r="C297" s="23"/>
      <x:c r="D297" s="29" t="str">
        <x:f>IF(A297="","",IF(J297="Comparable amounts shown",INDEX('Quote Comparison'!$H$118:$H$217,MATCH(B297,'Quote Comparison'!$A$118:$A$217,0)),""))</x:f>
      </x:c>
      <x:c r="E297" s="29" t="str">
        <x:f>IF(A297="","",IF(J297="Comparable amounts shown",INDEX('Quote Comparison'!$H$118:$H$217,MATCH(C297,'Quote Comparison'!$A$118:$A$217,0)),""))</x:f>
      </x:c>
      <x:c r="F297" s="29" t="str">
        <x:f>IF(A297="","",IF(J297="Comparable amounts shown",E297-D297,""))</x:f>
      </x:c>
      <x:c r="G297" s="25" t="str">
        <x:f>IF(A297="","",IF(J297="Comparable amounts shown",INDEX('Quote Comparison'!$E$8:$E$107,MATCH(B297,'Quote Comparison'!$A$8:$A$107,0)),""))</x:f>
      </x:c>
      <x:c r="H297" s="25" t="str">
        <x:f>IF(A297="","",IF(J297="Comparable amounts shown",INDEX('Quote Comparison'!$F$8:$F$107,MATCH(B297,'Quote Comparison'!$A$8:$A$107,0)),""))</x:f>
      </x:c>
      <x:c r="I297" s="25" t="str">
        <x:f>IF(A297="","",IF(J297="Comparable amounts shown",INDEX('Quote Comparison'!$G$8:$G$107,MATCH(B297,'Quote Comparison'!$A$8:$A$107,0)),""))</x:f>
      </x:c>
      <x:c r="J297" s="25" t="str">
        <x:f>IF(LEN(A297&amp;"")=0,IF(COUNTA(A297,B297,C297)=0,"","Enter Comparison ID"),IF(COUNTIFS('Quote Comparison'!$A$228:$A$327,A297)&lt;&gt;1,"Duplicate Comparison ID",IF(OR(B297="",C297=""),"Select two offers",IF(B297=C297,"Select different offers",IF(NOT(IF(AND(COUNTIFS('Quote Comparison'!$A$8:$A$107,B297)=1,COUNTIFS('Quote Comparison'!$A$8:$A$107,C297)=1,COUNTIFS('Quote Comparison'!$A$118:$A$217,B297)=1,COUNTIFS('Quote Comparison'!$A$118:$A$217,C297)=1),AND(INDEX('Quote Comparison'!$I$118:$I$217,MATCH(B297,'Quote Comparison'!$A$118:$A$217,0))="Comparable scope recorded",INDEX('Quote Comparison'!$I$118:$I$217,MATCH(C297,'Quote Comparison'!$A$118:$A$217,0))="Comparable scope recorded"),FALSE)),"Complete both offer and scope records",IF(NOT(AND(INDEX('Quote Comparison'!$B$8:$B$107,MATCH(B297,'Quote Comparison'!$A$8:$A$107,0))=INDEX('Quote Comparison'!$B$8:$B$107,MATCH(C297,'Quote Comparison'!$A$8:$A$107,0)),INDEX('Quote Comparison'!$C$8:$C$107,MATCH(B297,'Quote Comparison'!$A$8:$A$107,0))=INDEX('Quote Comparison'!$C$8:$C$107,MATCH(C297,'Quote Comparison'!$A$8:$A$107,0)),INDEX('Quote Comparison'!$E$8:$E$107,MATCH(B297,'Quote Comparison'!$A$8:$A$107,0))=INDEX('Quote Comparison'!$E$8:$E$107,MATCH(C297,'Quote Comparison'!$A$8:$A$107,0)),INDEX('Quote Comparison'!$F$8:$F$107,MATCH(B297,'Quote Comparison'!$A$8:$A$107,0))=INDEX('Quote Comparison'!$F$8:$F$107,MATCH(C297,'Quote Comparison'!$A$8:$A$107,0)),INDEX('Quote Comparison'!$G$8:$G$107,MATCH(B297,'Quote Comparison'!$A$8:$A$107,0))=INDEX('Quote Comparison'!$G$8:$G$107,MATCH(C297,'Quote Comparison'!$A$8:$A$107,0)),INDEX('Quote Comparison'!$D$118:$D$217,MATCH(B297,'Quote Comparison'!$A$118:$A$217,0))=INDEX('Quote Comparison'!$D$118:$D$217,MATCH(C297,'Quote Comparison'!$A$118:$A$217,0)),INDEX('Quote Comparison'!$E$118:$E$217,MATCH(B297,'Quote Comparison'!$A$118:$A$217,0))=INDEX('Quote Comparison'!$E$118:$E$217,MATCH(C297,'Quote Comparison'!$A$118:$A$217,0)))),"Opening, revision, currency, delivery or scope differs","Comparable amounts shown"))))))</x:f>
      </x:c>
      <x:c r="K297" s="1"/>
      <x:c r="L297" s="1"/>
      <x:c r="M297" s="1"/>
    </x:row>
    <x:row r="298" ht="28" customHeight="1">
      <x:c r="A298" s="23"/>
      <x:c r="B298" s="23"/>
      <x:c r="C298" s="23"/>
      <x:c r="D298" s="29" t="str">
        <x:f>IF(A298="","",IF(J298="Comparable amounts shown",INDEX('Quote Comparison'!$H$118:$H$217,MATCH(B298,'Quote Comparison'!$A$118:$A$217,0)),""))</x:f>
      </x:c>
      <x:c r="E298" s="29" t="str">
        <x:f>IF(A298="","",IF(J298="Comparable amounts shown",INDEX('Quote Comparison'!$H$118:$H$217,MATCH(C298,'Quote Comparison'!$A$118:$A$217,0)),""))</x:f>
      </x:c>
      <x:c r="F298" s="29" t="str">
        <x:f>IF(A298="","",IF(J298="Comparable amounts shown",E298-D298,""))</x:f>
      </x:c>
      <x:c r="G298" s="25" t="str">
        <x:f>IF(A298="","",IF(J298="Comparable amounts shown",INDEX('Quote Comparison'!$E$8:$E$107,MATCH(B298,'Quote Comparison'!$A$8:$A$107,0)),""))</x:f>
      </x:c>
      <x:c r="H298" s="25" t="str">
        <x:f>IF(A298="","",IF(J298="Comparable amounts shown",INDEX('Quote Comparison'!$F$8:$F$107,MATCH(B298,'Quote Comparison'!$A$8:$A$107,0)),""))</x:f>
      </x:c>
      <x:c r="I298" s="25" t="str">
        <x:f>IF(A298="","",IF(J298="Comparable amounts shown",INDEX('Quote Comparison'!$G$8:$G$107,MATCH(B298,'Quote Comparison'!$A$8:$A$107,0)),""))</x:f>
      </x:c>
      <x:c r="J298" s="25" t="str">
        <x:f>IF(LEN(A298&amp;"")=0,IF(COUNTA(A298,B298,C298)=0,"","Enter Comparison ID"),IF(COUNTIFS('Quote Comparison'!$A$228:$A$327,A298)&lt;&gt;1,"Duplicate Comparison ID",IF(OR(B298="",C298=""),"Select two offers",IF(B298=C298,"Select different offers",IF(NOT(IF(AND(COUNTIFS('Quote Comparison'!$A$8:$A$107,B298)=1,COUNTIFS('Quote Comparison'!$A$8:$A$107,C298)=1,COUNTIFS('Quote Comparison'!$A$118:$A$217,B298)=1,COUNTIFS('Quote Comparison'!$A$118:$A$217,C298)=1),AND(INDEX('Quote Comparison'!$I$118:$I$217,MATCH(B298,'Quote Comparison'!$A$118:$A$217,0))="Comparable scope recorded",INDEX('Quote Comparison'!$I$118:$I$217,MATCH(C298,'Quote Comparison'!$A$118:$A$217,0))="Comparable scope recorded"),FALSE)),"Complete both offer and scope records",IF(NOT(AND(INDEX('Quote Comparison'!$B$8:$B$107,MATCH(B298,'Quote Comparison'!$A$8:$A$107,0))=INDEX('Quote Comparison'!$B$8:$B$107,MATCH(C298,'Quote Comparison'!$A$8:$A$107,0)),INDEX('Quote Comparison'!$C$8:$C$107,MATCH(B298,'Quote Comparison'!$A$8:$A$107,0))=INDEX('Quote Comparison'!$C$8:$C$107,MATCH(C298,'Quote Comparison'!$A$8:$A$107,0)),INDEX('Quote Comparison'!$E$8:$E$107,MATCH(B298,'Quote Comparison'!$A$8:$A$107,0))=INDEX('Quote Comparison'!$E$8:$E$107,MATCH(C298,'Quote Comparison'!$A$8:$A$107,0)),INDEX('Quote Comparison'!$F$8:$F$107,MATCH(B298,'Quote Comparison'!$A$8:$A$107,0))=INDEX('Quote Comparison'!$F$8:$F$107,MATCH(C298,'Quote Comparison'!$A$8:$A$107,0)),INDEX('Quote Comparison'!$G$8:$G$107,MATCH(B298,'Quote Comparison'!$A$8:$A$107,0))=INDEX('Quote Comparison'!$G$8:$G$107,MATCH(C298,'Quote Comparison'!$A$8:$A$107,0)),INDEX('Quote Comparison'!$D$118:$D$217,MATCH(B298,'Quote Comparison'!$A$118:$A$217,0))=INDEX('Quote Comparison'!$D$118:$D$217,MATCH(C298,'Quote Comparison'!$A$118:$A$217,0)),INDEX('Quote Comparison'!$E$118:$E$217,MATCH(B298,'Quote Comparison'!$A$118:$A$217,0))=INDEX('Quote Comparison'!$E$118:$E$217,MATCH(C298,'Quote Comparison'!$A$118:$A$217,0)))),"Opening, revision, currency, delivery or scope differs","Comparable amounts shown"))))))</x:f>
      </x:c>
      <x:c r="K298" s="1"/>
      <x:c r="L298" s="1"/>
      <x:c r="M298" s="1"/>
    </x:row>
    <x:row r="299" ht="28" customHeight="1">
      <x:c r="A299" s="23"/>
      <x:c r="B299" s="23"/>
      <x:c r="C299" s="23"/>
      <x:c r="D299" s="29" t="str">
        <x:f>IF(A299="","",IF(J299="Comparable amounts shown",INDEX('Quote Comparison'!$H$118:$H$217,MATCH(B299,'Quote Comparison'!$A$118:$A$217,0)),""))</x:f>
      </x:c>
      <x:c r="E299" s="29" t="str">
        <x:f>IF(A299="","",IF(J299="Comparable amounts shown",INDEX('Quote Comparison'!$H$118:$H$217,MATCH(C299,'Quote Comparison'!$A$118:$A$217,0)),""))</x:f>
      </x:c>
      <x:c r="F299" s="29" t="str">
        <x:f>IF(A299="","",IF(J299="Comparable amounts shown",E299-D299,""))</x:f>
      </x:c>
      <x:c r="G299" s="25" t="str">
        <x:f>IF(A299="","",IF(J299="Comparable amounts shown",INDEX('Quote Comparison'!$E$8:$E$107,MATCH(B299,'Quote Comparison'!$A$8:$A$107,0)),""))</x:f>
      </x:c>
      <x:c r="H299" s="25" t="str">
        <x:f>IF(A299="","",IF(J299="Comparable amounts shown",INDEX('Quote Comparison'!$F$8:$F$107,MATCH(B299,'Quote Comparison'!$A$8:$A$107,0)),""))</x:f>
      </x:c>
      <x:c r="I299" s="25" t="str">
        <x:f>IF(A299="","",IF(J299="Comparable amounts shown",INDEX('Quote Comparison'!$G$8:$G$107,MATCH(B299,'Quote Comparison'!$A$8:$A$107,0)),""))</x:f>
      </x:c>
      <x:c r="J299" s="25" t="str">
        <x:f>IF(LEN(A299&amp;"")=0,IF(COUNTA(A299,B299,C299)=0,"","Enter Comparison ID"),IF(COUNTIFS('Quote Comparison'!$A$228:$A$327,A299)&lt;&gt;1,"Duplicate Comparison ID",IF(OR(B299="",C299=""),"Select two offers",IF(B299=C299,"Select different offers",IF(NOT(IF(AND(COUNTIFS('Quote Comparison'!$A$8:$A$107,B299)=1,COUNTIFS('Quote Comparison'!$A$8:$A$107,C299)=1,COUNTIFS('Quote Comparison'!$A$118:$A$217,B299)=1,COUNTIFS('Quote Comparison'!$A$118:$A$217,C299)=1),AND(INDEX('Quote Comparison'!$I$118:$I$217,MATCH(B299,'Quote Comparison'!$A$118:$A$217,0))="Comparable scope recorded",INDEX('Quote Comparison'!$I$118:$I$217,MATCH(C299,'Quote Comparison'!$A$118:$A$217,0))="Comparable scope recorded"),FALSE)),"Complete both offer and scope records",IF(NOT(AND(INDEX('Quote Comparison'!$B$8:$B$107,MATCH(B299,'Quote Comparison'!$A$8:$A$107,0))=INDEX('Quote Comparison'!$B$8:$B$107,MATCH(C299,'Quote Comparison'!$A$8:$A$107,0)),INDEX('Quote Comparison'!$C$8:$C$107,MATCH(B299,'Quote Comparison'!$A$8:$A$107,0))=INDEX('Quote Comparison'!$C$8:$C$107,MATCH(C299,'Quote Comparison'!$A$8:$A$107,0)),INDEX('Quote Comparison'!$E$8:$E$107,MATCH(B299,'Quote Comparison'!$A$8:$A$107,0))=INDEX('Quote Comparison'!$E$8:$E$107,MATCH(C299,'Quote Comparison'!$A$8:$A$107,0)),INDEX('Quote Comparison'!$F$8:$F$107,MATCH(B299,'Quote Comparison'!$A$8:$A$107,0))=INDEX('Quote Comparison'!$F$8:$F$107,MATCH(C299,'Quote Comparison'!$A$8:$A$107,0)),INDEX('Quote Comparison'!$G$8:$G$107,MATCH(B299,'Quote Comparison'!$A$8:$A$107,0))=INDEX('Quote Comparison'!$G$8:$G$107,MATCH(C299,'Quote Comparison'!$A$8:$A$107,0)),INDEX('Quote Comparison'!$D$118:$D$217,MATCH(B299,'Quote Comparison'!$A$118:$A$217,0))=INDEX('Quote Comparison'!$D$118:$D$217,MATCH(C299,'Quote Comparison'!$A$118:$A$217,0)),INDEX('Quote Comparison'!$E$118:$E$217,MATCH(B299,'Quote Comparison'!$A$118:$A$217,0))=INDEX('Quote Comparison'!$E$118:$E$217,MATCH(C299,'Quote Comparison'!$A$118:$A$217,0)))),"Opening, revision, currency, delivery or scope differs","Comparable amounts shown"))))))</x:f>
      </x:c>
      <x:c r="K299" s="1"/>
      <x:c r="L299" s="1"/>
      <x:c r="M299" s="1"/>
    </x:row>
    <x:row r="300" ht="28" customHeight="1">
      <x:c r="A300" s="23"/>
      <x:c r="B300" s="23"/>
      <x:c r="C300" s="23"/>
      <x:c r="D300" s="29" t="str">
        <x:f>IF(A300="","",IF(J300="Comparable amounts shown",INDEX('Quote Comparison'!$H$118:$H$217,MATCH(B300,'Quote Comparison'!$A$118:$A$217,0)),""))</x:f>
      </x:c>
      <x:c r="E300" s="29" t="str">
        <x:f>IF(A300="","",IF(J300="Comparable amounts shown",INDEX('Quote Comparison'!$H$118:$H$217,MATCH(C300,'Quote Comparison'!$A$118:$A$217,0)),""))</x:f>
      </x:c>
      <x:c r="F300" s="29" t="str">
        <x:f>IF(A300="","",IF(J300="Comparable amounts shown",E300-D300,""))</x:f>
      </x:c>
      <x:c r="G300" s="25" t="str">
        <x:f>IF(A300="","",IF(J300="Comparable amounts shown",INDEX('Quote Comparison'!$E$8:$E$107,MATCH(B300,'Quote Comparison'!$A$8:$A$107,0)),""))</x:f>
      </x:c>
      <x:c r="H300" s="25" t="str">
        <x:f>IF(A300="","",IF(J300="Comparable amounts shown",INDEX('Quote Comparison'!$F$8:$F$107,MATCH(B300,'Quote Comparison'!$A$8:$A$107,0)),""))</x:f>
      </x:c>
      <x:c r="I300" s="25" t="str">
        <x:f>IF(A300="","",IF(J300="Comparable amounts shown",INDEX('Quote Comparison'!$G$8:$G$107,MATCH(B300,'Quote Comparison'!$A$8:$A$107,0)),""))</x:f>
      </x:c>
      <x:c r="J300" s="25" t="str">
        <x:f>IF(LEN(A300&amp;"")=0,IF(COUNTA(A300,B300,C300)=0,"","Enter Comparison ID"),IF(COUNTIFS('Quote Comparison'!$A$228:$A$327,A300)&lt;&gt;1,"Duplicate Comparison ID",IF(OR(B300="",C300=""),"Select two offers",IF(B300=C300,"Select different offers",IF(NOT(IF(AND(COUNTIFS('Quote Comparison'!$A$8:$A$107,B300)=1,COUNTIFS('Quote Comparison'!$A$8:$A$107,C300)=1,COUNTIFS('Quote Comparison'!$A$118:$A$217,B300)=1,COUNTIFS('Quote Comparison'!$A$118:$A$217,C300)=1),AND(INDEX('Quote Comparison'!$I$118:$I$217,MATCH(B300,'Quote Comparison'!$A$118:$A$217,0))="Comparable scope recorded",INDEX('Quote Comparison'!$I$118:$I$217,MATCH(C300,'Quote Comparison'!$A$118:$A$217,0))="Comparable scope recorded"),FALSE)),"Complete both offer and scope records",IF(NOT(AND(INDEX('Quote Comparison'!$B$8:$B$107,MATCH(B300,'Quote Comparison'!$A$8:$A$107,0))=INDEX('Quote Comparison'!$B$8:$B$107,MATCH(C300,'Quote Comparison'!$A$8:$A$107,0)),INDEX('Quote Comparison'!$C$8:$C$107,MATCH(B300,'Quote Comparison'!$A$8:$A$107,0))=INDEX('Quote Comparison'!$C$8:$C$107,MATCH(C300,'Quote Comparison'!$A$8:$A$107,0)),INDEX('Quote Comparison'!$E$8:$E$107,MATCH(B300,'Quote Comparison'!$A$8:$A$107,0))=INDEX('Quote Comparison'!$E$8:$E$107,MATCH(C300,'Quote Comparison'!$A$8:$A$107,0)),INDEX('Quote Comparison'!$F$8:$F$107,MATCH(B300,'Quote Comparison'!$A$8:$A$107,0))=INDEX('Quote Comparison'!$F$8:$F$107,MATCH(C300,'Quote Comparison'!$A$8:$A$107,0)),INDEX('Quote Comparison'!$G$8:$G$107,MATCH(B300,'Quote Comparison'!$A$8:$A$107,0))=INDEX('Quote Comparison'!$G$8:$G$107,MATCH(C300,'Quote Comparison'!$A$8:$A$107,0)),INDEX('Quote Comparison'!$D$118:$D$217,MATCH(B300,'Quote Comparison'!$A$118:$A$217,0))=INDEX('Quote Comparison'!$D$118:$D$217,MATCH(C300,'Quote Comparison'!$A$118:$A$217,0)),INDEX('Quote Comparison'!$E$118:$E$217,MATCH(B300,'Quote Comparison'!$A$118:$A$217,0))=INDEX('Quote Comparison'!$E$118:$E$217,MATCH(C300,'Quote Comparison'!$A$118:$A$217,0)))),"Opening, revision, currency, delivery or scope differs","Comparable amounts shown"))))))</x:f>
      </x:c>
      <x:c r="K300" s="1"/>
      <x:c r="L300" s="1"/>
      <x:c r="M300" s="1"/>
    </x:row>
    <x:row r="301" ht="28" customHeight="1">
      <x:c r="A301" s="23"/>
      <x:c r="B301" s="23"/>
      <x:c r="C301" s="23"/>
      <x:c r="D301" s="29" t="str">
        <x:f>IF(A301="","",IF(J301="Comparable amounts shown",INDEX('Quote Comparison'!$H$118:$H$217,MATCH(B301,'Quote Comparison'!$A$118:$A$217,0)),""))</x:f>
      </x:c>
      <x:c r="E301" s="29" t="str">
        <x:f>IF(A301="","",IF(J301="Comparable amounts shown",INDEX('Quote Comparison'!$H$118:$H$217,MATCH(C301,'Quote Comparison'!$A$118:$A$217,0)),""))</x:f>
      </x:c>
      <x:c r="F301" s="29" t="str">
        <x:f>IF(A301="","",IF(J301="Comparable amounts shown",E301-D301,""))</x:f>
      </x:c>
      <x:c r="G301" s="25" t="str">
        <x:f>IF(A301="","",IF(J301="Comparable amounts shown",INDEX('Quote Comparison'!$E$8:$E$107,MATCH(B301,'Quote Comparison'!$A$8:$A$107,0)),""))</x:f>
      </x:c>
      <x:c r="H301" s="25" t="str">
        <x:f>IF(A301="","",IF(J301="Comparable amounts shown",INDEX('Quote Comparison'!$F$8:$F$107,MATCH(B301,'Quote Comparison'!$A$8:$A$107,0)),""))</x:f>
      </x:c>
      <x:c r="I301" s="25" t="str">
        <x:f>IF(A301="","",IF(J301="Comparable amounts shown",INDEX('Quote Comparison'!$G$8:$G$107,MATCH(B301,'Quote Comparison'!$A$8:$A$107,0)),""))</x:f>
      </x:c>
      <x:c r="J301" s="25" t="str">
        <x:f>IF(LEN(A301&amp;"")=0,IF(COUNTA(A301,B301,C301)=0,"","Enter Comparison ID"),IF(COUNTIFS('Quote Comparison'!$A$228:$A$327,A301)&lt;&gt;1,"Duplicate Comparison ID",IF(OR(B301="",C301=""),"Select two offers",IF(B301=C301,"Select different offers",IF(NOT(IF(AND(COUNTIFS('Quote Comparison'!$A$8:$A$107,B301)=1,COUNTIFS('Quote Comparison'!$A$8:$A$107,C301)=1,COUNTIFS('Quote Comparison'!$A$118:$A$217,B301)=1,COUNTIFS('Quote Comparison'!$A$118:$A$217,C301)=1),AND(INDEX('Quote Comparison'!$I$118:$I$217,MATCH(B301,'Quote Comparison'!$A$118:$A$217,0))="Comparable scope recorded",INDEX('Quote Comparison'!$I$118:$I$217,MATCH(C301,'Quote Comparison'!$A$118:$A$217,0))="Comparable scope recorded"),FALSE)),"Complete both offer and scope records",IF(NOT(AND(INDEX('Quote Comparison'!$B$8:$B$107,MATCH(B301,'Quote Comparison'!$A$8:$A$107,0))=INDEX('Quote Comparison'!$B$8:$B$107,MATCH(C301,'Quote Comparison'!$A$8:$A$107,0)),INDEX('Quote Comparison'!$C$8:$C$107,MATCH(B301,'Quote Comparison'!$A$8:$A$107,0))=INDEX('Quote Comparison'!$C$8:$C$107,MATCH(C301,'Quote Comparison'!$A$8:$A$107,0)),INDEX('Quote Comparison'!$E$8:$E$107,MATCH(B301,'Quote Comparison'!$A$8:$A$107,0))=INDEX('Quote Comparison'!$E$8:$E$107,MATCH(C301,'Quote Comparison'!$A$8:$A$107,0)),INDEX('Quote Comparison'!$F$8:$F$107,MATCH(B301,'Quote Comparison'!$A$8:$A$107,0))=INDEX('Quote Comparison'!$F$8:$F$107,MATCH(C301,'Quote Comparison'!$A$8:$A$107,0)),INDEX('Quote Comparison'!$G$8:$G$107,MATCH(B301,'Quote Comparison'!$A$8:$A$107,0))=INDEX('Quote Comparison'!$G$8:$G$107,MATCH(C301,'Quote Comparison'!$A$8:$A$107,0)),INDEX('Quote Comparison'!$D$118:$D$217,MATCH(B301,'Quote Comparison'!$A$118:$A$217,0))=INDEX('Quote Comparison'!$D$118:$D$217,MATCH(C301,'Quote Comparison'!$A$118:$A$217,0)),INDEX('Quote Comparison'!$E$118:$E$217,MATCH(B301,'Quote Comparison'!$A$118:$A$217,0))=INDEX('Quote Comparison'!$E$118:$E$217,MATCH(C301,'Quote Comparison'!$A$118:$A$217,0)))),"Opening, revision, currency, delivery or scope differs","Comparable amounts shown"))))))</x:f>
      </x:c>
      <x:c r="K301" s="1"/>
      <x:c r="L301" s="1"/>
      <x:c r="M301" s="1"/>
    </x:row>
    <x:row r="302" ht="28" customHeight="1">
      <x:c r="A302" s="23"/>
      <x:c r="B302" s="23"/>
      <x:c r="C302" s="23"/>
      <x:c r="D302" s="29" t="str">
        <x:f>IF(A302="","",IF(J302="Comparable amounts shown",INDEX('Quote Comparison'!$H$118:$H$217,MATCH(B302,'Quote Comparison'!$A$118:$A$217,0)),""))</x:f>
      </x:c>
      <x:c r="E302" s="29" t="str">
        <x:f>IF(A302="","",IF(J302="Comparable amounts shown",INDEX('Quote Comparison'!$H$118:$H$217,MATCH(C302,'Quote Comparison'!$A$118:$A$217,0)),""))</x:f>
      </x:c>
      <x:c r="F302" s="29" t="str">
        <x:f>IF(A302="","",IF(J302="Comparable amounts shown",E302-D302,""))</x:f>
      </x:c>
      <x:c r="G302" s="25" t="str">
        <x:f>IF(A302="","",IF(J302="Comparable amounts shown",INDEX('Quote Comparison'!$E$8:$E$107,MATCH(B302,'Quote Comparison'!$A$8:$A$107,0)),""))</x:f>
      </x:c>
      <x:c r="H302" s="25" t="str">
        <x:f>IF(A302="","",IF(J302="Comparable amounts shown",INDEX('Quote Comparison'!$F$8:$F$107,MATCH(B302,'Quote Comparison'!$A$8:$A$107,0)),""))</x:f>
      </x:c>
      <x:c r="I302" s="25" t="str">
        <x:f>IF(A302="","",IF(J302="Comparable amounts shown",INDEX('Quote Comparison'!$G$8:$G$107,MATCH(B302,'Quote Comparison'!$A$8:$A$107,0)),""))</x:f>
      </x:c>
      <x:c r="J302" s="25" t="str">
        <x:f>IF(LEN(A302&amp;"")=0,IF(COUNTA(A302,B302,C302)=0,"","Enter Comparison ID"),IF(COUNTIFS('Quote Comparison'!$A$228:$A$327,A302)&lt;&gt;1,"Duplicate Comparison ID",IF(OR(B302="",C302=""),"Select two offers",IF(B302=C302,"Select different offers",IF(NOT(IF(AND(COUNTIFS('Quote Comparison'!$A$8:$A$107,B302)=1,COUNTIFS('Quote Comparison'!$A$8:$A$107,C302)=1,COUNTIFS('Quote Comparison'!$A$118:$A$217,B302)=1,COUNTIFS('Quote Comparison'!$A$118:$A$217,C302)=1),AND(INDEX('Quote Comparison'!$I$118:$I$217,MATCH(B302,'Quote Comparison'!$A$118:$A$217,0))="Comparable scope recorded",INDEX('Quote Comparison'!$I$118:$I$217,MATCH(C302,'Quote Comparison'!$A$118:$A$217,0))="Comparable scope recorded"),FALSE)),"Complete both offer and scope records",IF(NOT(AND(INDEX('Quote Comparison'!$B$8:$B$107,MATCH(B302,'Quote Comparison'!$A$8:$A$107,0))=INDEX('Quote Comparison'!$B$8:$B$107,MATCH(C302,'Quote Comparison'!$A$8:$A$107,0)),INDEX('Quote Comparison'!$C$8:$C$107,MATCH(B302,'Quote Comparison'!$A$8:$A$107,0))=INDEX('Quote Comparison'!$C$8:$C$107,MATCH(C302,'Quote Comparison'!$A$8:$A$107,0)),INDEX('Quote Comparison'!$E$8:$E$107,MATCH(B302,'Quote Comparison'!$A$8:$A$107,0))=INDEX('Quote Comparison'!$E$8:$E$107,MATCH(C302,'Quote Comparison'!$A$8:$A$107,0)),INDEX('Quote Comparison'!$F$8:$F$107,MATCH(B302,'Quote Comparison'!$A$8:$A$107,0))=INDEX('Quote Comparison'!$F$8:$F$107,MATCH(C302,'Quote Comparison'!$A$8:$A$107,0)),INDEX('Quote Comparison'!$G$8:$G$107,MATCH(B302,'Quote Comparison'!$A$8:$A$107,0))=INDEX('Quote Comparison'!$G$8:$G$107,MATCH(C302,'Quote Comparison'!$A$8:$A$107,0)),INDEX('Quote Comparison'!$D$118:$D$217,MATCH(B302,'Quote Comparison'!$A$118:$A$217,0))=INDEX('Quote Comparison'!$D$118:$D$217,MATCH(C302,'Quote Comparison'!$A$118:$A$217,0)),INDEX('Quote Comparison'!$E$118:$E$217,MATCH(B302,'Quote Comparison'!$A$118:$A$217,0))=INDEX('Quote Comparison'!$E$118:$E$217,MATCH(C302,'Quote Comparison'!$A$118:$A$217,0)))),"Opening, revision, currency, delivery or scope differs","Comparable amounts shown"))))))</x:f>
      </x:c>
      <x:c r="K302" s="1"/>
      <x:c r="L302" s="1"/>
      <x:c r="M302" s="1"/>
    </x:row>
    <x:row r="303" ht="28" customHeight="1">
      <x:c r="A303" s="23"/>
      <x:c r="B303" s="23"/>
      <x:c r="C303" s="23"/>
      <x:c r="D303" s="29" t="str">
        <x:f>IF(A303="","",IF(J303="Comparable amounts shown",INDEX('Quote Comparison'!$H$118:$H$217,MATCH(B303,'Quote Comparison'!$A$118:$A$217,0)),""))</x:f>
      </x:c>
      <x:c r="E303" s="29" t="str">
        <x:f>IF(A303="","",IF(J303="Comparable amounts shown",INDEX('Quote Comparison'!$H$118:$H$217,MATCH(C303,'Quote Comparison'!$A$118:$A$217,0)),""))</x:f>
      </x:c>
      <x:c r="F303" s="29" t="str">
        <x:f>IF(A303="","",IF(J303="Comparable amounts shown",E303-D303,""))</x:f>
      </x:c>
      <x:c r="G303" s="25" t="str">
        <x:f>IF(A303="","",IF(J303="Comparable amounts shown",INDEX('Quote Comparison'!$E$8:$E$107,MATCH(B303,'Quote Comparison'!$A$8:$A$107,0)),""))</x:f>
      </x:c>
      <x:c r="H303" s="25" t="str">
        <x:f>IF(A303="","",IF(J303="Comparable amounts shown",INDEX('Quote Comparison'!$F$8:$F$107,MATCH(B303,'Quote Comparison'!$A$8:$A$107,0)),""))</x:f>
      </x:c>
      <x:c r="I303" s="25" t="str">
        <x:f>IF(A303="","",IF(J303="Comparable amounts shown",INDEX('Quote Comparison'!$G$8:$G$107,MATCH(B303,'Quote Comparison'!$A$8:$A$107,0)),""))</x:f>
      </x:c>
      <x:c r="J303" s="25" t="str">
        <x:f>IF(LEN(A303&amp;"")=0,IF(COUNTA(A303,B303,C303)=0,"","Enter Comparison ID"),IF(COUNTIFS('Quote Comparison'!$A$228:$A$327,A303)&lt;&gt;1,"Duplicate Comparison ID",IF(OR(B303="",C303=""),"Select two offers",IF(B303=C303,"Select different offers",IF(NOT(IF(AND(COUNTIFS('Quote Comparison'!$A$8:$A$107,B303)=1,COUNTIFS('Quote Comparison'!$A$8:$A$107,C303)=1,COUNTIFS('Quote Comparison'!$A$118:$A$217,B303)=1,COUNTIFS('Quote Comparison'!$A$118:$A$217,C303)=1),AND(INDEX('Quote Comparison'!$I$118:$I$217,MATCH(B303,'Quote Comparison'!$A$118:$A$217,0))="Comparable scope recorded",INDEX('Quote Comparison'!$I$118:$I$217,MATCH(C303,'Quote Comparison'!$A$118:$A$217,0))="Comparable scope recorded"),FALSE)),"Complete both offer and scope records",IF(NOT(AND(INDEX('Quote Comparison'!$B$8:$B$107,MATCH(B303,'Quote Comparison'!$A$8:$A$107,0))=INDEX('Quote Comparison'!$B$8:$B$107,MATCH(C303,'Quote Comparison'!$A$8:$A$107,0)),INDEX('Quote Comparison'!$C$8:$C$107,MATCH(B303,'Quote Comparison'!$A$8:$A$107,0))=INDEX('Quote Comparison'!$C$8:$C$107,MATCH(C303,'Quote Comparison'!$A$8:$A$107,0)),INDEX('Quote Comparison'!$E$8:$E$107,MATCH(B303,'Quote Comparison'!$A$8:$A$107,0))=INDEX('Quote Comparison'!$E$8:$E$107,MATCH(C303,'Quote Comparison'!$A$8:$A$107,0)),INDEX('Quote Comparison'!$F$8:$F$107,MATCH(B303,'Quote Comparison'!$A$8:$A$107,0))=INDEX('Quote Comparison'!$F$8:$F$107,MATCH(C303,'Quote Comparison'!$A$8:$A$107,0)),INDEX('Quote Comparison'!$G$8:$G$107,MATCH(B303,'Quote Comparison'!$A$8:$A$107,0))=INDEX('Quote Comparison'!$G$8:$G$107,MATCH(C303,'Quote Comparison'!$A$8:$A$107,0)),INDEX('Quote Comparison'!$D$118:$D$217,MATCH(B303,'Quote Comparison'!$A$118:$A$217,0))=INDEX('Quote Comparison'!$D$118:$D$217,MATCH(C303,'Quote Comparison'!$A$118:$A$217,0)),INDEX('Quote Comparison'!$E$118:$E$217,MATCH(B303,'Quote Comparison'!$A$118:$A$217,0))=INDEX('Quote Comparison'!$E$118:$E$217,MATCH(C303,'Quote Comparison'!$A$118:$A$217,0)))),"Opening, revision, currency, delivery or scope differs","Comparable amounts shown"))))))</x:f>
      </x:c>
      <x:c r="K303" s="1"/>
      <x:c r="L303" s="1"/>
      <x:c r="M303" s="1"/>
    </x:row>
    <x:row r="304" ht="28" customHeight="1">
      <x:c r="A304" s="23"/>
      <x:c r="B304" s="23"/>
      <x:c r="C304" s="23"/>
      <x:c r="D304" s="29" t="str">
        <x:f>IF(A304="","",IF(J304="Comparable amounts shown",INDEX('Quote Comparison'!$H$118:$H$217,MATCH(B304,'Quote Comparison'!$A$118:$A$217,0)),""))</x:f>
      </x:c>
      <x:c r="E304" s="29" t="str">
        <x:f>IF(A304="","",IF(J304="Comparable amounts shown",INDEX('Quote Comparison'!$H$118:$H$217,MATCH(C304,'Quote Comparison'!$A$118:$A$217,0)),""))</x:f>
      </x:c>
      <x:c r="F304" s="29" t="str">
        <x:f>IF(A304="","",IF(J304="Comparable amounts shown",E304-D304,""))</x:f>
      </x:c>
      <x:c r="G304" s="25" t="str">
        <x:f>IF(A304="","",IF(J304="Comparable amounts shown",INDEX('Quote Comparison'!$E$8:$E$107,MATCH(B304,'Quote Comparison'!$A$8:$A$107,0)),""))</x:f>
      </x:c>
      <x:c r="H304" s="25" t="str">
        <x:f>IF(A304="","",IF(J304="Comparable amounts shown",INDEX('Quote Comparison'!$F$8:$F$107,MATCH(B304,'Quote Comparison'!$A$8:$A$107,0)),""))</x:f>
      </x:c>
      <x:c r="I304" s="25" t="str">
        <x:f>IF(A304="","",IF(J304="Comparable amounts shown",INDEX('Quote Comparison'!$G$8:$G$107,MATCH(B304,'Quote Comparison'!$A$8:$A$107,0)),""))</x:f>
      </x:c>
      <x:c r="J304" s="25" t="str">
        <x:f>IF(LEN(A304&amp;"")=0,IF(COUNTA(A304,B304,C304)=0,"","Enter Comparison ID"),IF(COUNTIFS('Quote Comparison'!$A$228:$A$327,A304)&lt;&gt;1,"Duplicate Comparison ID",IF(OR(B304="",C304=""),"Select two offers",IF(B304=C304,"Select different offers",IF(NOT(IF(AND(COUNTIFS('Quote Comparison'!$A$8:$A$107,B304)=1,COUNTIFS('Quote Comparison'!$A$8:$A$107,C304)=1,COUNTIFS('Quote Comparison'!$A$118:$A$217,B304)=1,COUNTIFS('Quote Comparison'!$A$118:$A$217,C304)=1),AND(INDEX('Quote Comparison'!$I$118:$I$217,MATCH(B304,'Quote Comparison'!$A$118:$A$217,0))="Comparable scope recorded",INDEX('Quote Comparison'!$I$118:$I$217,MATCH(C304,'Quote Comparison'!$A$118:$A$217,0))="Comparable scope recorded"),FALSE)),"Complete both offer and scope records",IF(NOT(AND(INDEX('Quote Comparison'!$B$8:$B$107,MATCH(B304,'Quote Comparison'!$A$8:$A$107,0))=INDEX('Quote Comparison'!$B$8:$B$107,MATCH(C304,'Quote Comparison'!$A$8:$A$107,0)),INDEX('Quote Comparison'!$C$8:$C$107,MATCH(B304,'Quote Comparison'!$A$8:$A$107,0))=INDEX('Quote Comparison'!$C$8:$C$107,MATCH(C304,'Quote Comparison'!$A$8:$A$107,0)),INDEX('Quote Comparison'!$E$8:$E$107,MATCH(B304,'Quote Comparison'!$A$8:$A$107,0))=INDEX('Quote Comparison'!$E$8:$E$107,MATCH(C304,'Quote Comparison'!$A$8:$A$107,0)),INDEX('Quote Comparison'!$F$8:$F$107,MATCH(B304,'Quote Comparison'!$A$8:$A$107,0))=INDEX('Quote Comparison'!$F$8:$F$107,MATCH(C304,'Quote Comparison'!$A$8:$A$107,0)),INDEX('Quote Comparison'!$G$8:$G$107,MATCH(B304,'Quote Comparison'!$A$8:$A$107,0))=INDEX('Quote Comparison'!$G$8:$G$107,MATCH(C304,'Quote Comparison'!$A$8:$A$107,0)),INDEX('Quote Comparison'!$D$118:$D$217,MATCH(B304,'Quote Comparison'!$A$118:$A$217,0))=INDEX('Quote Comparison'!$D$118:$D$217,MATCH(C304,'Quote Comparison'!$A$118:$A$217,0)),INDEX('Quote Comparison'!$E$118:$E$217,MATCH(B304,'Quote Comparison'!$A$118:$A$217,0))=INDEX('Quote Comparison'!$E$118:$E$217,MATCH(C304,'Quote Comparison'!$A$118:$A$217,0)))),"Opening, revision, currency, delivery or scope differs","Comparable amounts shown"))))))</x:f>
      </x:c>
      <x:c r="K304" s="1"/>
      <x:c r="L304" s="1"/>
      <x:c r="M304" s="1"/>
    </x:row>
    <x:row r="305" ht="28" customHeight="1">
      <x:c r="A305" s="23"/>
      <x:c r="B305" s="23"/>
      <x:c r="C305" s="23"/>
      <x:c r="D305" s="29" t="str">
        <x:f>IF(A305="","",IF(J305="Comparable amounts shown",INDEX('Quote Comparison'!$H$118:$H$217,MATCH(B305,'Quote Comparison'!$A$118:$A$217,0)),""))</x:f>
      </x:c>
      <x:c r="E305" s="29" t="str">
        <x:f>IF(A305="","",IF(J305="Comparable amounts shown",INDEX('Quote Comparison'!$H$118:$H$217,MATCH(C305,'Quote Comparison'!$A$118:$A$217,0)),""))</x:f>
      </x:c>
      <x:c r="F305" s="29" t="str">
        <x:f>IF(A305="","",IF(J305="Comparable amounts shown",E305-D305,""))</x:f>
      </x:c>
      <x:c r="G305" s="25" t="str">
        <x:f>IF(A305="","",IF(J305="Comparable amounts shown",INDEX('Quote Comparison'!$E$8:$E$107,MATCH(B305,'Quote Comparison'!$A$8:$A$107,0)),""))</x:f>
      </x:c>
      <x:c r="H305" s="25" t="str">
        <x:f>IF(A305="","",IF(J305="Comparable amounts shown",INDEX('Quote Comparison'!$F$8:$F$107,MATCH(B305,'Quote Comparison'!$A$8:$A$107,0)),""))</x:f>
      </x:c>
      <x:c r="I305" s="25" t="str">
        <x:f>IF(A305="","",IF(J305="Comparable amounts shown",INDEX('Quote Comparison'!$G$8:$G$107,MATCH(B305,'Quote Comparison'!$A$8:$A$107,0)),""))</x:f>
      </x:c>
      <x:c r="J305" s="25" t="str">
        <x:f>IF(LEN(A305&amp;"")=0,IF(COUNTA(A305,B305,C305)=0,"","Enter Comparison ID"),IF(COUNTIFS('Quote Comparison'!$A$228:$A$327,A305)&lt;&gt;1,"Duplicate Comparison ID",IF(OR(B305="",C305=""),"Select two offers",IF(B305=C305,"Select different offers",IF(NOT(IF(AND(COUNTIFS('Quote Comparison'!$A$8:$A$107,B305)=1,COUNTIFS('Quote Comparison'!$A$8:$A$107,C305)=1,COUNTIFS('Quote Comparison'!$A$118:$A$217,B305)=1,COUNTIFS('Quote Comparison'!$A$118:$A$217,C305)=1),AND(INDEX('Quote Comparison'!$I$118:$I$217,MATCH(B305,'Quote Comparison'!$A$118:$A$217,0))="Comparable scope recorded",INDEX('Quote Comparison'!$I$118:$I$217,MATCH(C305,'Quote Comparison'!$A$118:$A$217,0))="Comparable scope recorded"),FALSE)),"Complete both offer and scope records",IF(NOT(AND(INDEX('Quote Comparison'!$B$8:$B$107,MATCH(B305,'Quote Comparison'!$A$8:$A$107,0))=INDEX('Quote Comparison'!$B$8:$B$107,MATCH(C305,'Quote Comparison'!$A$8:$A$107,0)),INDEX('Quote Comparison'!$C$8:$C$107,MATCH(B305,'Quote Comparison'!$A$8:$A$107,0))=INDEX('Quote Comparison'!$C$8:$C$107,MATCH(C305,'Quote Comparison'!$A$8:$A$107,0)),INDEX('Quote Comparison'!$E$8:$E$107,MATCH(B305,'Quote Comparison'!$A$8:$A$107,0))=INDEX('Quote Comparison'!$E$8:$E$107,MATCH(C305,'Quote Comparison'!$A$8:$A$107,0)),INDEX('Quote Comparison'!$F$8:$F$107,MATCH(B305,'Quote Comparison'!$A$8:$A$107,0))=INDEX('Quote Comparison'!$F$8:$F$107,MATCH(C305,'Quote Comparison'!$A$8:$A$107,0)),INDEX('Quote Comparison'!$G$8:$G$107,MATCH(B305,'Quote Comparison'!$A$8:$A$107,0))=INDEX('Quote Comparison'!$G$8:$G$107,MATCH(C305,'Quote Comparison'!$A$8:$A$107,0)),INDEX('Quote Comparison'!$D$118:$D$217,MATCH(B305,'Quote Comparison'!$A$118:$A$217,0))=INDEX('Quote Comparison'!$D$118:$D$217,MATCH(C305,'Quote Comparison'!$A$118:$A$217,0)),INDEX('Quote Comparison'!$E$118:$E$217,MATCH(B305,'Quote Comparison'!$A$118:$A$217,0))=INDEX('Quote Comparison'!$E$118:$E$217,MATCH(C305,'Quote Comparison'!$A$118:$A$217,0)))),"Opening, revision, currency, delivery or scope differs","Comparable amounts shown"))))))</x:f>
      </x:c>
      <x:c r="K305" s="1"/>
      <x:c r="L305" s="1"/>
      <x:c r="M305" s="1"/>
    </x:row>
    <x:row r="306" ht="28" customHeight="1">
      <x:c r="A306" s="23"/>
      <x:c r="B306" s="23"/>
      <x:c r="C306" s="23"/>
      <x:c r="D306" s="29" t="str">
        <x:f>IF(A306="","",IF(J306="Comparable amounts shown",INDEX('Quote Comparison'!$H$118:$H$217,MATCH(B306,'Quote Comparison'!$A$118:$A$217,0)),""))</x:f>
      </x:c>
      <x:c r="E306" s="29" t="str">
        <x:f>IF(A306="","",IF(J306="Comparable amounts shown",INDEX('Quote Comparison'!$H$118:$H$217,MATCH(C306,'Quote Comparison'!$A$118:$A$217,0)),""))</x:f>
      </x:c>
      <x:c r="F306" s="29" t="str">
        <x:f>IF(A306="","",IF(J306="Comparable amounts shown",E306-D306,""))</x:f>
      </x:c>
      <x:c r="G306" s="25" t="str">
        <x:f>IF(A306="","",IF(J306="Comparable amounts shown",INDEX('Quote Comparison'!$E$8:$E$107,MATCH(B306,'Quote Comparison'!$A$8:$A$107,0)),""))</x:f>
      </x:c>
      <x:c r="H306" s="25" t="str">
        <x:f>IF(A306="","",IF(J306="Comparable amounts shown",INDEX('Quote Comparison'!$F$8:$F$107,MATCH(B306,'Quote Comparison'!$A$8:$A$107,0)),""))</x:f>
      </x:c>
      <x:c r="I306" s="25" t="str">
        <x:f>IF(A306="","",IF(J306="Comparable amounts shown",INDEX('Quote Comparison'!$G$8:$G$107,MATCH(B306,'Quote Comparison'!$A$8:$A$107,0)),""))</x:f>
      </x:c>
      <x:c r="J306" s="25" t="str">
        <x:f>IF(LEN(A306&amp;"")=0,IF(COUNTA(A306,B306,C306)=0,"","Enter Comparison ID"),IF(COUNTIFS('Quote Comparison'!$A$228:$A$327,A306)&lt;&gt;1,"Duplicate Comparison ID",IF(OR(B306="",C306=""),"Select two offers",IF(B306=C306,"Select different offers",IF(NOT(IF(AND(COUNTIFS('Quote Comparison'!$A$8:$A$107,B306)=1,COUNTIFS('Quote Comparison'!$A$8:$A$107,C306)=1,COUNTIFS('Quote Comparison'!$A$118:$A$217,B306)=1,COUNTIFS('Quote Comparison'!$A$118:$A$217,C306)=1),AND(INDEX('Quote Comparison'!$I$118:$I$217,MATCH(B306,'Quote Comparison'!$A$118:$A$217,0))="Comparable scope recorded",INDEX('Quote Comparison'!$I$118:$I$217,MATCH(C306,'Quote Comparison'!$A$118:$A$217,0))="Comparable scope recorded"),FALSE)),"Complete both offer and scope records",IF(NOT(AND(INDEX('Quote Comparison'!$B$8:$B$107,MATCH(B306,'Quote Comparison'!$A$8:$A$107,0))=INDEX('Quote Comparison'!$B$8:$B$107,MATCH(C306,'Quote Comparison'!$A$8:$A$107,0)),INDEX('Quote Comparison'!$C$8:$C$107,MATCH(B306,'Quote Comparison'!$A$8:$A$107,0))=INDEX('Quote Comparison'!$C$8:$C$107,MATCH(C306,'Quote Comparison'!$A$8:$A$107,0)),INDEX('Quote Comparison'!$E$8:$E$107,MATCH(B306,'Quote Comparison'!$A$8:$A$107,0))=INDEX('Quote Comparison'!$E$8:$E$107,MATCH(C306,'Quote Comparison'!$A$8:$A$107,0)),INDEX('Quote Comparison'!$F$8:$F$107,MATCH(B306,'Quote Comparison'!$A$8:$A$107,0))=INDEX('Quote Comparison'!$F$8:$F$107,MATCH(C306,'Quote Comparison'!$A$8:$A$107,0)),INDEX('Quote Comparison'!$G$8:$G$107,MATCH(B306,'Quote Comparison'!$A$8:$A$107,0))=INDEX('Quote Comparison'!$G$8:$G$107,MATCH(C306,'Quote Comparison'!$A$8:$A$107,0)),INDEX('Quote Comparison'!$D$118:$D$217,MATCH(B306,'Quote Comparison'!$A$118:$A$217,0))=INDEX('Quote Comparison'!$D$118:$D$217,MATCH(C306,'Quote Comparison'!$A$118:$A$217,0)),INDEX('Quote Comparison'!$E$118:$E$217,MATCH(B306,'Quote Comparison'!$A$118:$A$217,0))=INDEX('Quote Comparison'!$E$118:$E$217,MATCH(C306,'Quote Comparison'!$A$118:$A$217,0)))),"Opening, revision, currency, delivery or scope differs","Comparable amounts shown"))))))</x:f>
      </x:c>
      <x:c r="K306" s="1"/>
      <x:c r="L306" s="1"/>
      <x:c r="M306" s="1"/>
    </x:row>
    <x:row r="307" ht="28" customHeight="1">
      <x:c r="A307" s="23"/>
      <x:c r="B307" s="23"/>
      <x:c r="C307" s="23"/>
      <x:c r="D307" s="29" t="str">
        <x:f>IF(A307="","",IF(J307="Comparable amounts shown",INDEX('Quote Comparison'!$H$118:$H$217,MATCH(B307,'Quote Comparison'!$A$118:$A$217,0)),""))</x:f>
      </x:c>
      <x:c r="E307" s="29" t="str">
        <x:f>IF(A307="","",IF(J307="Comparable amounts shown",INDEX('Quote Comparison'!$H$118:$H$217,MATCH(C307,'Quote Comparison'!$A$118:$A$217,0)),""))</x:f>
      </x:c>
      <x:c r="F307" s="29" t="str">
        <x:f>IF(A307="","",IF(J307="Comparable amounts shown",E307-D307,""))</x:f>
      </x:c>
      <x:c r="G307" s="25" t="str">
        <x:f>IF(A307="","",IF(J307="Comparable amounts shown",INDEX('Quote Comparison'!$E$8:$E$107,MATCH(B307,'Quote Comparison'!$A$8:$A$107,0)),""))</x:f>
      </x:c>
      <x:c r="H307" s="25" t="str">
        <x:f>IF(A307="","",IF(J307="Comparable amounts shown",INDEX('Quote Comparison'!$F$8:$F$107,MATCH(B307,'Quote Comparison'!$A$8:$A$107,0)),""))</x:f>
      </x:c>
      <x:c r="I307" s="25" t="str">
        <x:f>IF(A307="","",IF(J307="Comparable amounts shown",INDEX('Quote Comparison'!$G$8:$G$107,MATCH(B307,'Quote Comparison'!$A$8:$A$107,0)),""))</x:f>
      </x:c>
      <x:c r="J307" s="25" t="str">
        <x:f>IF(LEN(A307&amp;"")=0,IF(COUNTA(A307,B307,C307)=0,"","Enter Comparison ID"),IF(COUNTIFS('Quote Comparison'!$A$228:$A$327,A307)&lt;&gt;1,"Duplicate Comparison ID",IF(OR(B307="",C307=""),"Select two offers",IF(B307=C307,"Select different offers",IF(NOT(IF(AND(COUNTIFS('Quote Comparison'!$A$8:$A$107,B307)=1,COUNTIFS('Quote Comparison'!$A$8:$A$107,C307)=1,COUNTIFS('Quote Comparison'!$A$118:$A$217,B307)=1,COUNTIFS('Quote Comparison'!$A$118:$A$217,C307)=1),AND(INDEX('Quote Comparison'!$I$118:$I$217,MATCH(B307,'Quote Comparison'!$A$118:$A$217,0))="Comparable scope recorded",INDEX('Quote Comparison'!$I$118:$I$217,MATCH(C307,'Quote Comparison'!$A$118:$A$217,0))="Comparable scope recorded"),FALSE)),"Complete both offer and scope records",IF(NOT(AND(INDEX('Quote Comparison'!$B$8:$B$107,MATCH(B307,'Quote Comparison'!$A$8:$A$107,0))=INDEX('Quote Comparison'!$B$8:$B$107,MATCH(C307,'Quote Comparison'!$A$8:$A$107,0)),INDEX('Quote Comparison'!$C$8:$C$107,MATCH(B307,'Quote Comparison'!$A$8:$A$107,0))=INDEX('Quote Comparison'!$C$8:$C$107,MATCH(C307,'Quote Comparison'!$A$8:$A$107,0)),INDEX('Quote Comparison'!$E$8:$E$107,MATCH(B307,'Quote Comparison'!$A$8:$A$107,0))=INDEX('Quote Comparison'!$E$8:$E$107,MATCH(C307,'Quote Comparison'!$A$8:$A$107,0)),INDEX('Quote Comparison'!$F$8:$F$107,MATCH(B307,'Quote Comparison'!$A$8:$A$107,0))=INDEX('Quote Comparison'!$F$8:$F$107,MATCH(C307,'Quote Comparison'!$A$8:$A$107,0)),INDEX('Quote Comparison'!$G$8:$G$107,MATCH(B307,'Quote Comparison'!$A$8:$A$107,0))=INDEX('Quote Comparison'!$G$8:$G$107,MATCH(C307,'Quote Comparison'!$A$8:$A$107,0)),INDEX('Quote Comparison'!$D$118:$D$217,MATCH(B307,'Quote Comparison'!$A$118:$A$217,0))=INDEX('Quote Comparison'!$D$118:$D$217,MATCH(C307,'Quote Comparison'!$A$118:$A$217,0)),INDEX('Quote Comparison'!$E$118:$E$217,MATCH(B307,'Quote Comparison'!$A$118:$A$217,0))=INDEX('Quote Comparison'!$E$118:$E$217,MATCH(C307,'Quote Comparison'!$A$118:$A$217,0)))),"Opening, revision, currency, delivery or scope differs","Comparable amounts shown"))))))</x:f>
      </x:c>
      <x:c r="K307" s="1"/>
      <x:c r="L307" s="1"/>
      <x:c r="M307" s="1"/>
    </x:row>
    <x:row r="308" ht="28" customHeight="1">
      <x:c r="A308" s="23"/>
      <x:c r="B308" s="23"/>
      <x:c r="C308" s="23"/>
      <x:c r="D308" s="29" t="str">
        <x:f>IF(A308="","",IF(J308="Comparable amounts shown",INDEX('Quote Comparison'!$H$118:$H$217,MATCH(B308,'Quote Comparison'!$A$118:$A$217,0)),""))</x:f>
      </x:c>
      <x:c r="E308" s="29" t="str">
        <x:f>IF(A308="","",IF(J308="Comparable amounts shown",INDEX('Quote Comparison'!$H$118:$H$217,MATCH(C308,'Quote Comparison'!$A$118:$A$217,0)),""))</x:f>
      </x:c>
      <x:c r="F308" s="29" t="str">
        <x:f>IF(A308="","",IF(J308="Comparable amounts shown",E308-D308,""))</x:f>
      </x:c>
      <x:c r="G308" s="25" t="str">
        <x:f>IF(A308="","",IF(J308="Comparable amounts shown",INDEX('Quote Comparison'!$E$8:$E$107,MATCH(B308,'Quote Comparison'!$A$8:$A$107,0)),""))</x:f>
      </x:c>
      <x:c r="H308" s="25" t="str">
        <x:f>IF(A308="","",IF(J308="Comparable amounts shown",INDEX('Quote Comparison'!$F$8:$F$107,MATCH(B308,'Quote Comparison'!$A$8:$A$107,0)),""))</x:f>
      </x:c>
      <x:c r="I308" s="25" t="str">
        <x:f>IF(A308="","",IF(J308="Comparable amounts shown",INDEX('Quote Comparison'!$G$8:$G$107,MATCH(B308,'Quote Comparison'!$A$8:$A$107,0)),""))</x:f>
      </x:c>
      <x:c r="J308" s="25" t="str">
        <x:f>IF(LEN(A308&amp;"")=0,IF(COUNTA(A308,B308,C308)=0,"","Enter Comparison ID"),IF(COUNTIFS('Quote Comparison'!$A$228:$A$327,A308)&lt;&gt;1,"Duplicate Comparison ID",IF(OR(B308="",C308=""),"Select two offers",IF(B308=C308,"Select different offers",IF(NOT(IF(AND(COUNTIFS('Quote Comparison'!$A$8:$A$107,B308)=1,COUNTIFS('Quote Comparison'!$A$8:$A$107,C308)=1,COUNTIFS('Quote Comparison'!$A$118:$A$217,B308)=1,COUNTIFS('Quote Comparison'!$A$118:$A$217,C308)=1),AND(INDEX('Quote Comparison'!$I$118:$I$217,MATCH(B308,'Quote Comparison'!$A$118:$A$217,0))="Comparable scope recorded",INDEX('Quote Comparison'!$I$118:$I$217,MATCH(C308,'Quote Comparison'!$A$118:$A$217,0))="Comparable scope recorded"),FALSE)),"Complete both offer and scope records",IF(NOT(AND(INDEX('Quote Comparison'!$B$8:$B$107,MATCH(B308,'Quote Comparison'!$A$8:$A$107,0))=INDEX('Quote Comparison'!$B$8:$B$107,MATCH(C308,'Quote Comparison'!$A$8:$A$107,0)),INDEX('Quote Comparison'!$C$8:$C$107,MATCH(B308,'Quote Comparison'!$A$8:$A$107,0))=INDEX('Quote Comparison'!$C$8:$C$107,MATCH(C308,'Quote Comparison'!$A$8:$A$107,0)),INDEX('Quote Comparison'!$E$8:$E$107,MATCH(B308,'Quote Comparison'!$A$8:$A$107,0))=INDEX('Quote Comparison'!$E$8:$E$107,MATCH(C308,'Quote Comparison'!$A$8:$A$107,0)),INDEX('Quote Comparison'!$F$8:$F$107,MATCH(B308,'Quote Comparison'!$A$8:$A$107,0))=INDEX('Quote Comparison'!$F$8:$F$107,MATCH(C308,'Quote Comparison'!$A$8:$A$107,0)),INDEX('Quote Comparison'!$G$8:$G$107,MATCH(B308,'Quote Comparison'!$A$8:$A$107,0))=INDEX('Quote Comparison'!$G$8:$G$107,MATCH(C308,'Quote Comparison'!$A$8:$A$107,0)),INDEX('Quote Comparison'!$D$118:$D$217,MATCH(B308,'Quote Comparison'!$A$118:$A$217,0))=INDEX('Quote Comparison'!$D$118:$D$217,MATCH(C308,'Quote Comparison'!$A$118:$A$217,0)),INDEX('Quote Comparison'!$E$118:$E$217,MATCH(B308,'Quote Comparison'!$A$118:$A$217,0))=INDEX('Quote Comparison'!$E$118:$E$217,MATCH(C308,'Quote Comparison'!$A$118:$A$217,0)))),"Opening, revision, currency, delivery or scope differs","Comparable amounts shown"))))))</x:f>
      </x:c>
      <x:c r="K308" s="1"/>
      <x:c r="L308" s="1"/>
      <x:c r="M308" s="1"/>
    </x:row>
    <x:row r="309" ht="28" customHeight="1">
      <x:c r="A309" s="23"/>
      <x:c r="B309" s="23"/>
      <x:c r="C309" s="23"/>
      <x:c r="D309" s="29" t="str">
        <x:f>IF(A309="","",IF(J309="Comparable amounts shown",INDEX('Quote Comparison'!$H$118:$H$217,MATCH(B309,'Quote Comparison'!$A$118:$A$217,0)),""))</x:f>
      </x:c>
      <x:c r="E309" s="29" t="str">
        <x:f>IF(A309="","",IF(J309="Comparable amounts shown",INDEX('Quote Comparison'!$H$118:$H$217,MATCH(C309,'Quote Comparison'!$A$118:$A$217,0)),""))</x:f>
      </x:c>
      <x:c r="F309" s="29" t="str">
        <x:f>IF(A309="","",IF(J309="Comparable amounts shown",E309-D309,""))</x:f>
      </x:c>
      <x:c r="G309" s="25" t="str">
        <x:f>IF(A309="","",IF(J309="Comparable amounts shown",INDEX('Quote Comparison'!$E$8:$E$107,MATCH(B309,'Quote Comparison'!$A$8:$A$107,0)),""))</x:f>
      </x:c>
      <x:c r="H309" s="25" t="str">
        <x:f>IF(A309="","",IF(J309="Comparable amounts shown",INDEX('Quote Comparison'!$F$8:$F$107,MATCH(B309,'Quote Comparison'!$A$8:$A$107,0)),""))</x:f>
      </x:c>
      <x:c r="I309" s="25" t="str">
        <x:f>IF(A309="","",IF(J309="Comparable amounts shown",INDEX('Quote Comparison'!$G$8:$G$107,MATCH(B309,'Quote Comparison'!$A$8:$A$107,0)),""))</x:f>
      </x:c>
      <x:c r="J309" s="25" t="str">
        <x:f>IF(LEN(A309&amp;"")=0,IF(COUNTA(A309,B309,C309)=0,"","Enter Comparison ID"),IF(COUNTIFS('Quote Comparison'!$A$228:$A$327,A309)&lt;&gt;1,"Duplicate Comparison ID",IF(OR(B309="",C309=""),"Select two offers",IF(B309=C309,"Select different offers",IF(NOT(IF(AND(COUNTIFS('Quote Comparison'!$A$8:$A$107,B309)=1,COUNTIFS('Quote Comparison'!$A$8:$A$107,C309)=1,COUNTIFS('Quote Comparison'!$A$118:$A$217,B309)=1,COUNTIFS('Quote Comparison'!$A$118:$A$217,C309)=1),AND(INDEX('Quote Comparison'!$I$118:$I$217,MATCH(B309,'Quote Comparison'!$A$118:$A$217,0))="Comparable scope recorded",INDEX('Quote Comparison'!$I$118:$I$217,MATCH(C309,'Quote Comparison'!$A$118:$A$217,0))="Comparable scope recorded"),FALSE)),"Complete both offer and scope records",IF(NOT(AND(INDEX('Quote Comparison'!$B$8:$B$107,MATCH(B309,'Quote Comparison'!$A$8:$A$107,0))=INDEX('Quote Comparison'!$B$8:$B$107,MATCH(C309,'Quote Comparison'!$A$8:$A$107,0)),INDEX('Quote Comparison'!$C$8:$C$107,MATCH(B309,'Quote Comparison'!$A$8:$A$107,0))=INDEX('Quote Comparison'!$C$8:$C$107,MATCH(C309,'Quote Comparison'!$A$8:$A$107,0)),INDEX('Quote Comparison'!$E$8:$E$107,MATCH(B309,'Quote Comparison'!$A$8:$A$107,0))=INDEX('Quote Comparison'!$E$8:$E$107,MATCH(C309,'Quote Comparison'!$A$8:$A$107,0)),INDEX('Quote Comparison'!$F$8:$F$107,MATCH(B309,'Quote Comparison'!$A$8:$A$107,0))=INDEX('Quote Comparison'!$F$8:$F$107,MATCH(C309,'Quote Comparison'!$A$8:$A$107,0)),INDEX('Quote Comparison'!$G$8:$G$107,MATCH(B309,'Quote Comparison'!$A$8:$A$107,0))=INDEX('Quote Comparison'!$G$8:$G$107,MATCH(C309,'Quote Comparison'!$A$8:$A$107,0)),INDEX('Quote Comparison'!$D$118:$D$217,MATCH(B309,'Quote Comparison'!$A$118:$A$217,0))=INDEX('Quote Comparison'!$D$118:$D$217,MATCH(C309,'Quote Comparison'!$A$118:$A$217,0)),INDEX('Quote Comparison'!$E$118:$E$217,MATCH(B309,'Quote Comparison'!$A$118:$A$217,0))=INDEX('Quote Comparison'!$E$118:$E$217,MATCH(C309,'Quote Comparison'!$A$118:$A$217,0)))),"Opening, revision, currency, delivery or scope differs","Comparable amounts shown"))))))</x:f>
      </x:c>
      <x:c r="K309" s="1"/>
      <x:c r="L309" s="1"/>
      <x:c r="M309" s="1"/>
    </x:row>
    <x:row r="310" ht="28" customHeight="1">
      <x:c r="A310" s="23"/>
      <x:c r="B310" s="23"/>
      <x:c r="C310" s="23"/>
      <x:c r="D310" s="29" t="str">
        <x:f>IF(A310="","",IF(J310="Comparable amounts shown",INDEX('Quote Comparison'!$H$118:$H$217,MATCH(B310,'Quote Comparison'!$A$118:$A$217,0)),""))</x:f>
      </x:c>
      <x:c r="E310" s="29" t="str">
        <x:f>IF(A310="","",IF(J310="Comparable amounts shown",INDEX('Quote Comparison'!$H$118:$H$217,MATCH(C310,'Quote Comparison'!$A$118:$A$217,0)),""))</x:f>
      </x:c>
      <x:c r="F310" s="29" t="str">
        <x:f>IF(A310="","",IF(J310="Comparable amounts shown",E310-D310,""))</x:f>
      </x:c>
      <x:c r="G310" s="25" t="str">
        <x:f>IF(A310="","",IF(J310="Comparable amounts shown",INDEX('Quote Comparison'!$E$8:$E$107,MATCH(B310,'Quote Comparison'!$A$8:$A$107,0)),""))</x:f>
      </x:c>
      <x:c r="H310" s="25" t="str">
        <x:f>IF(A310="","",IF(J310="Comparable amounts shown",INDEX('Quote Comparison'!$F$8:$F$107,MATCH(B310,'Quote Comparison'!$A$8:$A$107,0)),""))</x:f>
      </x:c>
      <x:c r="I310" s="25" t="str">
        <x:f>IF(A310="","",IF(J310="Comparable amounts shown",INDEX('Quote Comparison'!$G$8:$G$107,MATCH(B310,'Quote Comparison'!$A$8:$A$107,0)),""))</x:f>
      </x:c>
      <x:c r="J310" s="25" t="str">
        <x:f>IF(LEN(A310&amp;"")=0,IF(COUNTA(A310,B310,C310)=0,"","Enter Comparison ID"),IF(COUNTIFS('Quote Comparison'!$A$228:$A$327,A310)&lt;&gt;1,"Duplicate Comparison ID",IF(OR(B310="",C310=""),"Select two offers",IF(B310=C310,"Select different offers",IF(NOT(IF(AND(COUNTIFS('Quote Comparison'!$A$8:$A$107,B310)=1,COUNTIFS('Quote Comparison'!$A$8:$A$107,C310)=1,COUNTIFS('Quote Comparison'!$A$118:$A$217,B310)=1,COUNTIFS('Quote Comparison'!$A$118:$A$217,C310)=1),AND(INDEX('Quote Comparison'!$I$118:$I$217,MATCH(B310,'Quote Comparison'!$A$118:$A$217,0))="Comparable scope recorded",INDEX('Quote Comparison'!$I$118:$I$217,MATCH(C310,'Quote Comparison'!$A$118:$A$217,0))="Comparable scope recorded"),FALSE)),"Complete both offer and scope records",IF(NOT(AND(INDEX('Quote Comparison'!$B$8:$B$107,MATCH(B310,'Quote Comparison'!$A$8:$A$107,0))=INDEX('Quote Comparison'!$B$8:$B$107,MATCH(C310,'Quote Comparison'!$A$8:$A$107,0)),INDEX('Quote Comparison'!$C$8:$C$107,MATCH(B310,'Quote Comparison'!$A$8:$A$107,0))=INDEX('Quote Comparison'!$C$8:$C$107,MATCH(C310,'Quote Comparison'!$A$8:$A$107,0)),INDEX('Quote Comparison'!$E$8:$E$107,MATCH(B310,'Quote Comparison'!$A$8:$A$107,0))=INDEX('Quote Comparison'!$E$8:$E$107,MATCH(C310,'Quote Comparison'!$A$8:$A$107,0)),INDEX('Quote Comparison'!$F$8:$F$107,MATCH(B310,'Quote Comparison'!$A$8:$A$107,0))=INDEX('Quote Comparison'!$F$8:$F$107,MATCH(C310,'Quote Comparison'!$A$8:$A$107,0)),INDEX('Quote Comparison'!$G$8:$G$107,MATCH(B310,'Quote Comparison'!$A$8:$A$107,0))=INDEX('Quote Comparison'!$G$8:$G$107,MATCH(C310,'Quote Comparison'!$A$8:$A$107,0)),INDEX('Quote Comparison'!$D$118:$D$217,MATCH(B310,'Quote Comparison'!$A$118:$A$217,0))=INDEX('Quote Comparison'!$D$118:$D$217,MATCH(C310,'Quote Comparison'!$A$118:$A$217,0)),INDEX('Quote Comparison'!$E$118:$E$217,MATCH(B310,'Quote Comparison'!$A$118:$A$217,0))=INDEX('Quote Comparison'!$E$118:$E$217,MATCH(C310,'Quote Comparison'!$A$118:$A$217,0)))),"Opening, revision, currency, delivery or scope differs","Comparable amounts shown"))))))</x:f>
      </x:c>
      <x:c r="K310" s="1"/>
      <x:c r="L310" s="1"/>
      <x:c r="M310" s="1"/>
    </x:row>
    <x:row r="311" ht="28" customHeight="1">
      <x:c r="A311" s="23"/>
      <x:c r="B311" s="23"/>
      <x:c r="C311" s="23"/>
      <x:c r="D311" s="29" t="str">
        <x:f>IF(A311="","",IF(J311="Comparable amounts shown",INDEX('Quote Comparison'!$H$118:$H$217,MATCH(B311,'Quote Comparison'!$A$118:$A$217,0)),""))</x:f>
      </x:c>
      <x:c r="E311" s="29" t="str">
        <x:f>IF(A311="","",IF(J311="Comparable amounts shown",INDEX('Quote Comparison'!$H$118:$H$217,MATCH(C311,'Quote Comparison'!$A$118:$A$217,0)),""))</x:f>
      </x:c>
      <x:c r="F311" s="29" t="str">
        <x:f>IF(A311="","",IF(J311="Comparable amounts shown",E311-D311,""))</x:f>
      </x:c>
      <x:c r="G311" s="25" t="str">
        <x:f>IF(A311="","",IF(J311="Comparable amounts shown",INDEX('Quote Comparison'!$E$8:$E$107,MATCH(B311,'Quote Comparison'!$A$8:$A$107,0)),""))</x:f>
      </x:c>
      <x:c r="H311" s="25" t="str">
        <x:f>IF(A311="","",IF(J311="Comparable amounts shown",INDEX('Quote Comparison'!$F$8:$F$107,MATCH(B311,'Quote Comparison'!$A$8:$A$107,0)),""))</x:f>
      </x:c>
      <x:c r="I311" s="25" t="str">
        <x:f>IF(A311="","",IF(J311="Comparable amounts shown",INDEX('Quote Comparison'!$G$8:$G$107,MATCH(B311,'Quote Comparison'!$A$8:$A$107,0)),""))</x:f>
      </x:c>
      <x:c r="J311" s="25" t="str">
        <x:f>IF(LEN(A311&amp;"")=0,IF(COUNTA(A311,B311,C311)=0,"","Enter Comparison ID"),IF(COUNTIFS('Quote Comparison'!$A$228:$A$327,A311)&lt;&gt;1,"Duplicate Comparison ID",IF(OR(B311="",C311=""),"Select two offers",IF(B311=C311,"Select different offers",IF(NOT(IF(AND(COUNTIFS('Quote Comparison'!$A$8:$A$107,B311)=1,COUNTIFS('Quote Comparison'!$A$8:$A$107,C311)=1,COUNTIFS('Quote Comparison'!$A$118:$A$217,B311)=1,COUNTIFS('Quote Comparison'!$A$118:$A$217,C311)=1),AND(INDEX('Quote Comparison'!$I$118:$I$217,MATCH(B311,'Quote Comparison'!$A$118:$A$217,0))="Comparable scope recorded",INDEX('Quote Comparison'!$I$118:$I$217,MATCH(C311,'Quote Comparison'!$A$118:$A$217,0))="Comparable scope recorded"),FALSE)),"Complete both offer and scope records",IF(NOT(AND(INDEX('Quote Comparison'!$B$8:$B$107,MATCH(B311,'Quote Comparison'!$A$8:$A$107,0))=INDEX('Quote Comparison'!$B$8:$B$107,MATCH(C311,'Quote Comparison'!$A$8:$A$107,0)),INDEX('Quote Comparison'!$C$8:$C$107,MATCH(B311,'Quote Comparison'!$A$8:$A$107,0))=INDEX('Quote Comparison'!$C$8:$C$107,MATCH(C311,'Quote Comparison'!$A$8:$A$107,0)),INDEX('Quote Comparison'!$E$8:$E$107,MATCH(B311,'Quote Comparison'!$A$8:$A$107,0))=INDEX('Quote Comparison'!$E$8:$E$107,MATCH(C311,'Quote Comparison'!$A$8:$A$107,0)),INDEX('Quote Comparison'!$F$8:$F$107,MATCH(B311,'Quote Comparison'!$A$8:$A$107,0))=INDEX('Quote Comparison'!$F$8:$F$107,MATCH(C311,'Quote Comparison'!$A$8:$A$107,0)),INDEX('Quote Comparison'!$G$8:$G$107,MATCH(B311,'Quote Comparison'!$A$8:$A$107,0))=INDEX('Quote Comparison'!$G$8:$G$107,MATCH(C311,'Quote Comparison'!$A$8:$A$107,0)),INDEX('Quote Comparison'!$D$118:$D$217,MATCH(B311,'Quote Comparison'!$A$118:$A$217,0))=INDEX('Quote Comparison'!$D$118:$D$217,MATCH(C311,'Quote Comparison'!$A$118:$A$217,0)),INDEX('Quote Comparison'!$E$118:$E$217,MATCH(B311,'Quote Comparison'!$A$118:$A$217,0))=INDEX('Quote Comparison'!$E$118:$E$217,MATCH(C311,'Quote Comparison'!$A$118:$A$217,0)))),"Opening, revision, currency, delivery or scope differs","Comparable amounts shown"))))))</x:f>
      </x:c>
      <x:c r="K311" s="1"/>
      <x:c r="L311" s="1"/>
      <x:c r="M311" s="1"/>
    </x:row>
    <x:row r="312" ht="28" customHeight="1">
      <x:c r="A312" s="23"/>
      <x:c r="B312" s="23"/>
      <x:c r="C312" s="23"/>
      <x:c r="D312" s="29" t="str">
        <x:f>IF(A312="","",IF(J312="Comparable amounts shown",INDEX('Quote Comparison'!$H$118:$H$217,MATCH(B312,'Quote Comparison'!$A$118:$A$217,0)),""))</x:f>
      </x:c>
      <x:c r="E312" s="29" t="str">
        <x:f>IF(A312="","",IF(J312="Comparable amounts shown",INDEX('Quote Comparison'!$H$118:$H$217,MATCH(C312,'Quote Comparison'!$A$118:$A$217,0)),""))</x:f>
      </x:c>
      <x:c r="F312" s="29" t="str">
        <x:f>IF(A312="","",IF(J312="Comparable amounts shown",E312-D312,""))</x:f>
      </x:c>
      <x:c r="G312" s="25" t="str">
        <x:f>IF(A312="","",IF(J312="Comparable amounts shown",INDEX('Quote Comparison'!$E$8:$E$107,MATCH(B312,'Quote Comparison'!$A$8:$A$107,0)),""))</x:f>
      </x:c>
      <x:c r="H312" s="25" t="str">
        <x:f>IF(A312="","",IF(J312="Comparable amounts shown",INDEX('Quote Comparison'!$F$8:$F$107,MATCH(B312,'Quote Comparison'!$A$8:$A$107,0)),""))</x:f>
      </x:c>
      <x:c r="I312" s="25" t="str">
        <x:f>IF(A312="","",IF(J312="Comparable amounts shown",INDEX('Quote Comparison'!$G$8:$G$107,MATCH(B312,'Quote Comparison'!$A$8:$A$107,0)),""))</x:f>
      </x:c>
      <x:c r="J312" s="25" t="str">
        <x:f>IF(LEN(A312&amp;"")=0,IF(COUNTA(A312,B312,C312)=0,"","Enter Comparison ID"),IF(COUNTIFS('Quote Comparison'!$A$228:$A$327,A312)&lt;&gt;1,"Duplicate Comparison ID",IF(OR(B312="",C312=""),"Select two offers",IF(B312=C312,"Select different offers",IF(NOT(IF(AND(COUNTIFS('Quote Comparison'!$A$8:$A$107,B312)=1,COUNTIFS('Quote Comparison'!$A$8:$A$107,C312)=1,COUNTIFS('Quote Comparison'!$A$118:$A$217,B312)=1,COUNTIFS('Quote Comparison'!$A$118:$A$217,C312)=1),AND(INDEX('Quote Comparison'!$I$118:$I$217,MATCH(B312,'Quote Comparison'!$A$118:$A$217,0))="Comparable scope recorded",INDEX('Quote Comparison'!$I$118:$I$217,MATCH(C312,'Quote Comparison'!$A$118:$A$217,0))="Comparable scope recorded"),FALSE)),"Complete both offer and scope records",IF(NOT(AND(INDEX('Quote Comparison'!$B$8:$B$107,MATCH(B312,'Quote Comparison'!$A$8:$A$107,0))=INDEX('Quote Comparison'!$B$8:$B$107,MATCH(C312,'Quote Comparison'!$A$8:$A$107,0)),INDEX('Quote Comparison'!$C$8:$C$107,MATCH(B312,'Quote Comparison'!$A$8:$A$107,0))=INDEX('Quote Comparison'!$C$8:$C$107,MATCH(C312,'Quote Comparison'!$A$8:$A$107,0)),INDEX('Quote Comparison'!$E$8:$E$107,MATCH(B312,'Quote Comparison'!$A$8:$A$107,0))=INDEX('Quote Comparison'!$E$8:$E$107,MATCH(C312,'Quote Comparison'!$A$8:$A$107,0)),INDEX('Quote Comparison'!$F$8:$F$107,MATCH(B312,'Quote Comparison'!$A$8:$A$107,0))=INDEX('Quote Comparison'!$F$8:$F$107,MATCH(C312,'Quote Comparison'!$A$8:$A$107,0)),INDEX('Quote Comparison'!$G$8:$G$107,MATCH(B312,'Quote Comparison'!$A$8:$A$107,0))=INDEX('Quote Comparison'!$G$8:$G$107,MATCH(C312,'Quote Comparison'!$A$8:$A$107,0)),INDEX('Quote Comparison'!$D$118:$D$217,MATCH(B312,'Quote Comparison'!$A$118:$A$217,0))=INDEX('Quote Comparison'!$D$118:$D$217,MATCH(C312,'Quote Comparison'!$A$118:$A$217,0)),INDEX('Quote Comparison'!$E$118:$E$217,MATCH(B312,'Quote Comparison'!$A$118:$A$217,0))=INDEX('Quote Comparison'!$E$118:$E$217,MATCH(C312,'Quote Comparison'!$A$118:$A$217,0)))),"Opening, revision, currency, delivery or scope differs","Comparable amounts shown"))))))</x:f>
      </x:c>
      <x:c r="K312" s="1"/>
      <x:c r="L312" s="1"/>
      <x:c r="M312" s="1"/>
    </x:row>
    <x:row r="313" ht="28" customHeight="1">
      <x:c r="A313" s="23"/>
      <x:c r="B313" s="23"/>
      <x:c r="C313" s="23"/>
      <x:c r="D313" s="29" t="str">
        <x:f>IF(A313="","",IF(J313="Comparable amounts shown",INDEX('Quote Comparison'!$H$118:$H$217,MATCH(B313,'Quote Comparison'!$A$118:$A$217,0)),""))</x:f>
      </x:c>
      <x:c r="E313" s="29" t="str">
        <x:f>IF(A313="","",IF(J313="Comparable amounts shown",INDEX('Quote Comparison'!$H$118:$H$217,MATCH(C313,'Quote Comparison'!$A$118:$A$217,0)),""))</x:f>
      </x:c>
      <x:c r="F313" s="29" t="str">
        <x:f>IF(A313="","",IF(J313="Comparable amounts shown",E313-D313,""))</x:f>
      </x:c>
      <x:c r="G313" s="25" t="str">
        <x:f>IF(A313="","",IF(J313="Comparable amounts shown",INDEX('Quote Comparison'!$E$8:$E$107,MATCH(B313,'Quote Comparison'!$A$8:$A$107,0)),""))</x:f>
      </x:c>
      <x:c r="H313" s="25" t="str">
        <x:f>IF(A313="","",IF(J313="Comparable amounts shown",INDEX('Quote Comparison'!$F$8:$F$107,MATCH(B313,'Quote Comparison'!$A$8:$A$107,0)),""))</x:f>
      </x:c>
      <x:c r="I313" s="25" t="str">
        <x:f>IF(A313="","",IF(J313="Comparable amounts shown",INDEX('Quote Comparison'!$G$8:$G$107,MATCH(B313,'Quote Comparison'!$A$8:$A$107,0)),""))</x:f>
      </x:c>
      <x:c r="J313" s="25" t="str">
        <x:f>IF(LEN(A313&amp;"")=0,IF(COUNTA(A313,B313,C313)=0,"","Enter Comparison ID"),IF(COUNTIFS('Quote Comparison'!$A$228:$A$327,A313)&lt;&gt;1,"Duplicate Comparison ID",IF(OR(B313="",C313=""),"Select two offers",IF(B313=C313,"Select different offers",IF(NOT(IF(AND(COUNTIFS('Quote Comparison'!$A$8:$A$107,B313)=1,COUNTIFS('Quote Comparison'!$A$8:$A$107,C313)=1,COUNTIFS('Quote Comparison'!$A$118:$A$217,B313)=1,COUNTIFS('Quote Comparison'!$A$118:$A$217,C313)=1),AND(INDEX('Quote Comparison'!$I$118:$I$217,MATCH(B313,'Quote Comparison'!$A$118:$A$217,0))="Comparable scope recorded",INDEX('Quote Comparison'!$I$118:$I$217,MATCH(C313,'Quote Comparison'!$A$118:$A$217,0))="Comparable scope recorded"),FALSE)),"Complete both offer and scope records",IF(NOT(AND(INDEX('Quote Comparison'!$B$8:$B$107,MATCH(B313,'Quote Comparison'!$A$8:$A$107,0))=INDEX('Quote Comparison'!$B$8:$B$107,MATCH(C313,'Quote Comparison'!$A$8:$A$107,0)),INDEX('Quote Comparison'!$C$8:$C$107,MATCH(B313,'Quote Comparison'!$A$8:$A$107,0))=INDEX('Quote Comparison'!$C$8:$C$107,MATCH(C313,'Quote Comparison'!$A$8:$A$107,0)),INDEX('Quote Comparison'!$E$8:$E$107,MATCH(B313,'Quote Comparison'!$A$8:$A$107,0))=INDEX('Quote Comparison'!$E$8:$E$107,MATCH(C313,'Quote Comparison'!$A$8:$A$107,0)),INDEX('Quote Comparison'!$F$8:$F$107,MATCH(B313,'Quote Comparison'!$A$8:$A$107,0))=INDEX('Quote Comparison'!$F$8:$F$107,MATCH(C313,'Quote Comparison'!$A$8:$A$107,0)),INDEX('Quote Comparison'!$G$8:$G$107,MATCH(B313,'Quote Comparison'!$A$8:$A$107,0))=INDEX('Quote Comparison'!$G$8:$G$107,MATCH(C313,'Quote Comparison'!$A$8:$A$107,0)),INDEX('Quote Comparison'!$D$118:$D$217,MATCH(B313,'Quote Comparison'!$A$118:$A$217,0))=INDEX('Quote Comparison'!$D$118:$D$217,MATCH(C313,'Quote Comparison'!$A$118:$A$217,0)),INDEX('Quote Comparison'!$E$118:$E$217,MATCH(B313,'Quote Comparison'!$A$118:$A$217,0))=INDEX('Quote Comparison'!$E$118:$E$217,MATCH(C313,'Quote Comparison'!$A$118:$A$217,0)))),"Opening, revision, currency, delivery or scope differs","Comparable amounts shown"))))))</x:f>
      </x:c>
      <x:c r="K313" s="1"/>
      <x:c r="L313" s="1"/>
      <x:c r="M313" s="1"/>
    </x:row>
    <x:row r="314" ht="28" customHeight="1">
      <x:c r="A314" s="23"/>
      <x:c r="B314" s="23"/>
      <x:c r="C314" s="23"/>
      <x:c r="D314" s="29" t="str">
        <x:f>IF(A314="","",IF(J314="Comparable amounts shown",INDEX('Quote Comparison'!$H$118:$H$217,MATCH(B314,'Quote Comparison'!$A$118:$A$217,0)),""))</x:f>
      </x:c>
      <x:c r="E314" s="29" t="str">
        <x:f>IF(A314="","",IF(J314="Comparable amounts shown",INDEX('Quote Comparison'!$H$118:$H$217,MATCH(C314,'Quote Comparison'!$A$118:$A$217,0)),""))</x:f>
      </x:c>
      <x:c r="F314" s="29" t="str">
        <x:f>IF(A314="","",IF(J314="Comparable amounts shown",E314-D314,""))</x:f>
      </x:c>
      <x:c r="G314" s="25" t="str">
        <x:f>IF(A314="","",IF(J314="Comparable amounts shown",INDEX('Quote Comparison'!$E$8:$E$107,MATCH(B314,'Quote Comparison'!$A$8:$A$107,0)),""))</x:f>
      </x:c>
      <x:c r="H314" s="25" t="str">
        <x:f>IF(A314="","",IF(J314="Comparable amounts shown",INDEX('Quote Comparison'!$F$8:$F$107,MATCH(B314,'Quote Comparison'!$A$8:$A$107,0)),""))</x:f>
      </x:c>
      <x:c r="I314" s="25" t="str">
        <x:f>IF(A314="","",IF(J314="Comparable amounts shown",INDEX('Quote Comparison'!$G$8:$G$107,MATCH(B314,'Quote Comparison'!$A$8:$A$107,0)),""))</x:f>
      </x:c>
      <x:c r="J314" s="25" t="str">
        <x:f>IF(LEN(A314&amp;"")=0,IF(COUNTA(A314,B314,C314)=0,"","Enter Comparison ID"),IF(COUNTIFS('Quote Comparison'!$A$228:$A$327,A314)&lt;&gt;1,"Duplicate Comparison ID",IF(OR(B314="",C314=""),"Select two offers",IF(B314=C314,"Select different offers",IF(NOT(IF(AND(COUNTIFS('Quote Comparison'!$A$8:$A$107,B314)=1,COUNTIFS('Quote Comparison'!$A$8:$A$107,C314)=1,COUNTIFS('Quote Comparison'!$A$118:$A$217,B314)=1,COUNTIFS('Quote Comparison'!$A$118:$A$217,C314)=1),AND(INDEX('Quote Comparison'!$I$118:$I$217,MATCH(B314,'Quote Comparison'!$A$118:$A$217,0))="Comparable scope recorded",INDEX('Quote Comparison'!$I$118:$I$217,MATCH(C314,'Quote Comparison'!$A$118:$A$217,0))="Comparable scope recorded"),FALSE)),"Complete both offer and scope records",IF(NOT(AND(INDEX('Quote Comparison'!$B$8:$B$107,MATCH(B314,'Quote Comparison'!$A$8:$A$107,0))=INDEX('Quote Comparison'!$B$8:$B$107,MATCH(C314,'Quote Comparison'!$A$8:$A$107,0)),INDEX('Quote Comparison'!$C$8:$C$107,MATCH(B314,'Quote Comparison'!$A$8:$A$107,0))=INDEX('Quote Comparison'!$C$8:$C$107,MATCH(C314,'Quote Comparison'!$A$8:$A$107,0)),INDEX('Quote Comparison'!$E$8:$E$107,MATCH(B314,'Quote Comparison'!$A$8:$A$107,0))=INDEX('Quote Comparison'!$E$8:$E$107,MATCH(C314,'Quote Comparison'!$A$8:$A$107,0)),INDEX('Quote Comparison'!$F$8:$F$107,MATCH(B314,'Quote Comparison'!$A$8:$A$107,0))=INDEX('Quote Comparison'!$F$8:$F$107,MATCH(C314,'Quote Comparison'!$A$8:$A$107,0)),INDEX('Quote Comparison'!$G$8:$G$107,MATCH(B314,'Quote Comparison'!$A$8:$A$107,0))=INDEX('Quote Comparison'!$G$8:$G$107,MATCH(C314,'Quote Comparison'!$A$8:$A$107,0)),INDEX('Quote Comparison'!$D$118:$D$217,MATCH(B314,'Quote Comparison'!$A$118:$A$217,0))=INDEX('Quote Comparison'!$D$118:$D$217,MATCH(C314,'Quote Comparison'!$A$118:$A$217,0)),INDEX('Quote Comparison'!$E$118:$E$217,MATCH(B314,'Quote Comparison'!$A$118:$A$217,0))=INDEX('Quote Comparison'!$E$118:$E$217,MATCH(C314,'Quote Comparison'!$A$118:$A$217,0)))),"Opening, revision, currency, delivery or scope differs","Comparable amounts shown"))))))</x:f>
      </x:c>
      <x:c r="K314" s="1"/>
      <x:c r="L314" s="1"/>
      <x:c r="M314" s="1"/>
    </x:row>
    <x:row r="315" ht="28" customHeight="1">
      <x:c r="A315" s="23"/>
      <x:c r="B315" s="23"/>
      <x:c r="C315" s="23"/>
      <x:c r="D315" s="29" t="str">
        <x:f>IF(A315="","",IF(J315="Comparable amounts shown",INDEX('Quote Comparison'!$H$118:$H$217,MATCH(B315,'Quote Comparison'!$A$118:$A$217,0)),""))</x:f>
      </x:c>
      <x:c r="E315" s="29" t="str">
        <x:f>IF(A315="","",IF(J315="Comparable amounts shown",INDEX('Quote Comparison'!$H$118:$H$217,MATCH(C315,'Quote Comparison'!$A$118:$A$217,0)),""))</x:f>
      </x:c>
      <x:c r="F315" s="29" t="str">
        <x:f>IF(A315="","",IF(J315="Comparable amounts shown",E315-D315,""))</x:f>
      </x:c>
      <x:c r="G315" s="25" t="str">
        <x:f>IF(A315="","",IF(J315="Comparable amounts shown",INDEX('Quote Comparison'!$E$8:$E$107,MATCH(B315,'Quote Comparison'!$A$8:$A$107,0)),""))</x:f>
      </x:c>
      <x:c r="H315" s="25" t="str">
        <x:f>IF(A315="","",IF(J315="Comparable amounts shown",INDEX('Quote Comparison'!$F$8:$F$107,MATCH(B315,'Quote Comparison'!$A$8:$A$107,0)),""))</x:f>
      </x:c>
      <x:c r="I315" s="25" t="str">
        <x:f>IF(A315="","",IF(J315="Comparable amounts shown",INDEX('Quote Comparison'!$G$8:$G$107,MATCH(B315,'Quote Comparison'!$A$8:$A$107,0)),""))</x:f>
      </x:c>
      <x:c r="J315" s="25" t="str">
        <x:f>IF(LEN(A315&amp;"")=0,IF(COUNTA(A315,B315,C315)=0,"","Enter Comparison ID"),IF(COUNTIFS('Quote Comparison'!$A$228:$A$327,A315)&lt;&gt;1,"Duplicate Comparison ID",IF(OR(B315="",C315=""),"Select two offers",IF(B315=C315,"Select different offers",IF(NOT(IF(AND(COUNTIFS('Quote Comparison'!$A$8:$A$107,B315)=1,COUNTIFS('Quote Comparison'!$A$8:$A$107,C315)=1,COUNTIFS('Quote Comparison'!$A$118:$A$217,B315)=1,COUNTIFS('Quote Comparison'!$A$118:$A$217,C315)=1),AND(INDEX('Quote Comparison'!$I$118:$I$217,MATCH(B315,'Quote Comparison'!$A$118:$A$217,0))="Comparable scope recorded",INDEX('Quote Comparison'!$I$118:$I$217,MATCH(C315,'Quote Comparison'!$A$118:$A$217,0))="Comparable scope recorded"),FALSE)),"Complete both offer and scope records",IF(NOT(AND(INDEX('Quote Comparison'!$B$8:$B$107,MATCH(B315,'Quote Comparison'!$A$8:$A$107,0))=INDEX('Quote Comparison'!$B$8:$B$107,MATCH(C315,'Quote Comparison'!$A$8:$A$107,0)),INDEX('Quote Comparison'!$C$8:$C$107,MATCH(B315,'Quote Comparison'!$A$8:$A$107,0))=INDEX('Quote Comparison'!$C$8:$C$107,MATCH(C315,'Quote Comparison'!$A$8:$A$107,0)),INDEX('Quote Comparison'!$E$8:$E$107,MATCH(B315,'Quote Comparison'!$A$8:$A$107,0))=INDEX('Quote Comparison'!$E$8:$E$107,MATCH(C315,'Quote Comparison'!$A$8:$A$107,0)),INDEX('Quote Comparison'!$F$8:$F$107,MATCH(B315,'Quote Comparison'!$A$8:$A$107,0))=INDEX('Quote Comparison'!$F$8:$F$107,MATCH(C315,'Quote Comparison'!$A$8:$A$107,0)),INDEX('Quote Comparison'!$G$8:$G$107,MATCH(B315,'Quote Comparison'!$A$8:$A$107,0))=INDEX('Quote Comparison'!$G$8:$G$107,MATCH(C315,'Quote Comparison'!$A$8:$A$107,0)),INDEX('Quote Comparison'!$D$118:$D$217,MATCH(B315,'Quote Comparison'!$A$118:$A$217,0))=INDEX('Quote Comparison'!$D$118:$D$217,MATCH(C315,'Quote Comparison'!$A$118:$A$217,0)),INDEX('Quote Comparison'!$E$118:$E$217,MATCH(B315,'Quote Comparison'!$A$118:$A$217,0))=INDEX('Quote Comparison'!$E$118:$E$217,MATCH(C315,'Quote Comparison'!$A$118:$A$217,0)))),"Opening, revision, currency, delivery or scope differs","Comparable amounts shown"))))))</x:f>
      </x:c>
      <x:c r="K315" s="1"/>
      <x:c r="L315" s="1"/>
      <x:c r="M315" s="1"/>
    </x:row>
    <x:row r="316" ht="28" customHeight="1">
      <x:c r="A316" s="23"/>
      <x:c r="B316" s="23"/>
      <x:c r="C316" s="23"/>
      <x:c r="D316" s="29" t="str">
        <x:f>IF(A316="","",IF(J316="Comparable amounts shown",INDEX('Quote Comparison'!$H$118:$H$217,MATCH(B316,'Quote Comparison'!$A$118:$A$217,0)),""))</x:f>
      </x:c>
      <x:c r="E316" s="29" t="str">
        <x:f>IF(A316="","",IF(J316="Comparable amounts shown",INDEX('Quote Comparison'!$H$118:$H$217,MATCH(C316,'Quote Comparison'!$A$118:$A$217,0)),""))</x:f>
      </x:c>
      <x:c r="F316" s="29" t="str">
        <x:f>IF(A316="","",IF(J316="Comparable amounts shown",E316-D316,""))</x:f>
      </x:c>
      <x:c r="G316" s="25" t="str">
        <x:f>IF(A316="","",IF(J316="Comparable amounts shown",INDEX('Quote Comparison'!$E$8:$E$107,MATCH(B316,'Quote Comparison'!$A$8:$A$107,0)),""))</x:f>
      </x:c>
      <x:c r="H316" s="25" t="str">
        <x:f>IF(A316="","",IF(J316="Comparable amounts shown",INDEX('Quote Comparison'!$F$8:$F$107,MATCH(B316,'Quote Comparison'!$A$8:$A$107,0)),""))</x:f>
      </x:c>
      <x:c r="I316" s="25" t="str">
        <x:f>IF(A316="","",IF(J316="Comparable amounts shown",INDEX('Quote Comparison'!$G$8:$G$107,MATCH(B316,'Quote Comparison'!$A$8:$A$107,0)),""))</x:f>
      </x:c>
      <x:c r="J316" s="25" t="str">
        <x:f>IF(LEN(A316&amp;"")=0,IF(COUNTA(A316,B316,C316)=0,"","Enter Comparison ID"),IF(COUNTIFS('Quote Comparison'!$A$228:$A$327,A316)&lt;&gt;1,"Duplicate Comparison ID",IF(OR(B316="",C316=""),"Select two offers",IF(B316=C316,"Select different offers",IF(NOT(IF(AND(COUNTIFS('Quote Comparison'!$A$8:$A$107,B316)=1,COUNTIFS('Quote Comparison'!$A$8:$A$107,C316)=1,COUNTIFS('Quote Comparison'!$A$118:$A$217,B316)=1,COUNTIFS('Quote Comparison'!$A$118:$A$217,C316)=1),AND(INDEX('Quote Comparison'!$I$118:$I$217,MATCH(B316,'Quote Comparison'!$A$118:$A$217,0))="Comparable scope recorded",INDEX('Quote Comparison'!$I$118:$I$217,MATCH(C316,'Quote Comparison'!$A$118:$A$217,0))="Comparable scope recorded"),FALSE)),"Complete both offer and scope records",IF(NOT(AND(INDEX('Quote Comparison'!$B$8:$B$107,MATCH(B316,'Quote Comparison'!$A$8:$A$107,0))=INDEX('Quote Comparison'!$B$8:$B$107,MATCH(C316,'Quote Comparison'!$A$8:$A$107,0)),INDEX('Quote Comparison'!$C$8:$C$107,MATCH(B316,'Quote Comparison'!$A$8:$A$107,0))=INDEX('Quote Comparison'!$C$8:$C$107,MATCH(C316,'Quote Comparison'!$A$8:$A$107,0)),INDEX('Quote Comparison'!$E$8:$E$107,MATCH(B316,'Quote Comparison'!$A$8:$A$107,0))=INDEX('Quote Comparison'!$E$8:$E$107,MATCH(C316,'Quote Comparison'!$A$8:$A$107,0)),INDEX('Quote Comparison'!$F$8:$F$107,MATCH(B316,'Quote Comparison'!$A$8:$A$107,0))=INDEX('Quote Comparison'!$F$8:$F$107,MATCH(C316,'Quote Comparison'!$A$8:$A$107,0)),INDEX('Quote Comparison'!$G$8:$G$107,MATCH(B316,'Quote Comparison'!$A$8:$A$107,0))=INDEX('Quote Comparison'!$G$8:$G$107,MATCH(C316,'Quote Comparison'!$A$8:$A$107,0)),INDEX('Quote Comparison'!$D$118:$D$217,MATCH(B316,'Quote Comparison'!$A$118:$A$217,0))=INDEX('Quote Comparison'!$D$118:$D$217,MATCH(C316,'Quote Comparison'!$A$118:$A$217,0)),INDEX('Quote Comparison'!$E$118:$E$217,MATCH(B316,'Quote Comparison'!$A$118:$A$217,0))=INDEX('Quote Comparison'!$E$118:$E$217,MATCH(C316,'Quote Comparison'!$A$118:$A$217,0)))),"Opening, revision, currency, delivery or scope differs","Comparable amounts shown"))))))</x:f>
      </x:c>
      <x:c r="K316" s="1"/>
      <x:c r="L316" s="1"/>
      <x:c r="M316" s="1"/>
    </x:row>
    <x:row r="317" ht="28" customHeight="1">
      <x:c r="A317" s="23"/>
      <x:c r="B317" s="23"/>
      <x:c r="C317" s="23"/>
      <x:c r="D317" s="29" t="str">
        <x:f>IF(A317="","",IF(J317="Comparable amounts shown",INDEX('Quote Comparison'!$H$118:$H$217,MATCH(B317,'Quote Comparison'!$A$118:$A$217,0)),""))</x:f>
      </x:c>
      <x:c r="E317" s="29" t="str">
        <x:f>IF(A317="","",IF(J317="Comparable amounts shown",INDEX('Quote Comparison'!$H$118:$H$217,MATCH(C317,'Quote Comparison'!$A$118:$A$217,0)),""))</x:f>
      </x:c>
      <x:c r="F317" s="29" t="str">
        <x:f>IF(A317="","",IF(J317="Comparable amounts shown",E317-D317,""))</x:f>
      </x:c>
      <x:c r="G317" s="25" t="str">
        <x:f>IF(A317="","",IF(J317="Comparable amounts shown",INDEX('Quote Comparison'!$E$8:$E$107,MATCH(B317,'Quote Comparison'!$A$8:$A$107,0)),""))</x:f>
      </x:c>
      <x:c r="H317" s="25" t="str">
        <x:f>IF(A317="","",IF(J317="Comparable amounts shown",INDEX('Quote Comparison'!$F$8:$F$107,MATCH(B317,'Quote Comparison'!$A$8:$A$107,0)),""))</x:f>
      </x:c>
      <x:c r="I317" s="25" t="str">
        <x:f>IF(A317="","",IF(J317="Comparable amounts shown",INDEX('Quote Comparison'!$G$8:$G$107,MATCH(B317,'Quote Comparison'!$A$8:$A$107,0)),""))</x:f>
      </x:c>
      <x:c r="J317" s="25" t="str">
        <x:f>IF(LEN(A317&amp;"")=0,IF(COUNTA(A317,B317,C317)=0,"","Enter Comparison ID"),IF(COUNTIFS('Quote Comparison'!$A$228:$A$327,A317)&lt;&gt;1,"Duplicate Comparison ID",IF(OR(B317="",C317=""),"Select two offers",IF(B317=C317,"Select different offers",IF(NOT(IF(AND(COUNTIFS('Quote Comparison'!$A$8:$A$107,B317)=1,COUNTIFS('Quote Comparison'!$A$8:$A$107,C317)=1,COUNTIFS('Quote Comparison'!$A$118:$A$217,B317)=1,COUNTIFS('Quote Comparison'!$A$118:$A$217,C317)=1),AND(INDEX('Quote Comparison'!$I$118:$I$217,MATCH(B317,'Quote Comparison'!$A$118:$A$217,0))="Comparable scope recorded",INDEX('Quote Comparison'!$I$118:$I$217,MATCH(C317,'Quote Comparison'!$A$118:$A$217,0))="Comparable scope recorded"),FALSE)),"Complete both offer and scope records",IF(NOT(AND(INDEX('Quote Comparison'!$B$8:$B$107,MATCH(B317,'Quote Comparison'!$A$8:$A$107,0))=INDEX('Quote Comparison'!$B$8:$B$107,MATCH(C317,'Quote Comparison'!$A$8:$A$107,0)),INDEX('Quote Comparison'!$C$8:$C$107,MATCH(B317,'Quote Comparison'!$A$8:$A$107,0))=INDEX('Quote Comparison'!$C$8:$C$107,MATCH(C317,'Quote Comparison'!$A$8:$A$107,0)),INDEX('Quote Comparison'!$E$8:$E$107,MATCH(B317,'Quote Comparison'!$A$8:$A$107,0))=INDEX('Quote Comparison'!$E$8:$E$107,MATCH(C317,'Quote Comparison'!$A$8:$A$107,0)),INDEX('Quote Comparison'!$F$8:$F$107,MATCH(B317,'Quote Comparison'!$A$8:$A$107,0))=INDEX('Quote Comparison'!$F$8:$F$107,MATCH(C317,'Quote Comparison'!$A$8:$A$107,0)),INDEX('Quote Comparison'!$G$8:$G$107,MATCH(B317,'Quote Comparison'!$A$8:$A$107,0))=INDEX('Quote Comparison'!$G$8:$G$107,MATCH(C317,'Quote Comparison'!$A$8:$A$107,0)),INDEX('Quote Comparison'!$D$118:$D$217,MATCH(B317,'Quote Comparison'!$A$118:$A$217,0))=INDEX('Quote Comparison'!$D$118:$D$217,MATCH(C317,'Quote Comparison'!$A$118:$A$217,0)),INDEX('Quote Comparison'!$E$118:$E$217,MATCH(B317,'Quote Comparison'!$A$118:$A$217,0))=INDEX('Quote Comparison'!$E$118:$E$217,MATCH(C317,'Quote Comparison'!$A$118:$A$217,0)))),"Opening, revision, currency, delivery or scope differs","Comparable amounts shown"))))))</x:f>
      </x:c>
      <x:c r="K317" s="1"/>
      <x:c r="L317" s="1"/>
      <x:c r="M317" s="1"/>
    </x:row>
    <x:row r="318" ht="28" customHeight="1">
      <x:c r="A318" s="23"/>
      <x:c r="B318" s="23"/>
      <x:c r="C318" s="23"/>
      <x:c r="D318" s="29" t="str">
        <x:f>IF(A318="","",IF(J318="Comparable amounts shown",INDEX('Quote Comparison'!$H$118:$H$217,MATCH(B318,'Quote Comparison'!$A$118:$A$217,0)),""))</x:f>
      </x:c>
      <x:c r="E318" s="29" t="str">
        <x:f>IF(A318="","",IF(J318="Comparable amounts shown",INDEX('Quote Comparison'!$H$118:$H$217,MATCH(C318,'Quote Comparison'!$A$118:$A$217,0)),""))</x:f>
      </x:c>
      <x:c r="F318" s="29" t="str">
        <x:f>IF(A318="","",IF(J318="Comparable amounts shown",E318-D318,""))</x:f>
      </x:c>
      <x:c r="G318" s="25" t="str">
        <x:f>IF(A318="","",IF(J318="Comparable amounts shown",INDEX('Quote Comparison'!$E$8:$E$107,MATCH(B318,'Quote Comparison'!$A$8:$A$107,0)),""))</x:f>
      </x:c>
      <x:c r="H318" s="25" t="str">
        <x:f>IF(A318="","",IF(J318="Comparable amounts shown",INDEX('Quote Comparison'!$F$8:$F$107,MATCH(B318,'Quote Comparison'!$A$8:$A$107,0)),""))</x:f>
      </x:c>
      <x:c r="I318" s="25" t="str">
        <x:f>IF(A318="","",IF(J318="Comparable amounts shown",INDEX('Quote Comparison'!$G$8:$G$107,MATCH(B318,'Quote Comparison'!$A$8:$A$107,0)),""))</x:f>
      </x:c>
      <x:c r="J318" s="25" t="str">
        <x:f>IF(LEN(A318&amp;"")=0,IF(COUNTA(A318,B318,C318)=0,"","Enter Comparison ID"),IF(COUNTIFS('Quote Comparison'!$A$228:$A$327,A318)&lt;&gt;1,"Duplicate Comparison ID",IF(OR(B318="",C318=""),"Select two offers",IF(B318=C318,"Select different offers",IF(NOT(IF(AND(COUNTIFS('Quote Comparison'!$A$8:$A$107,B318)=1,COUNTIFS('Quote Comparison'!$A$8:$A$107,C318)=1,COUNTIFS('Quote Comparison'!$A$118:$A$217,B318)=1,COUNTIFS('Quote Comparison'!$A$118:$A$217,C318)=1),AND(INDEX('Quote Comparison'!$I$118:$I$217,MATCH(B318,'Quote Comparison'!$A$118:$A$217,0))="Comparable scope recorded",INDEX('Quote Comparison'!$I$118:$I$217,MATCH(C318,'Quote Comparison'!$A$118:$A$217,0))="Comparable scope recorded"),FALSE)),"Complete both offer and scope records",IF(NOT(AND(INDEX('Quote Comparison'!$B$8:$B$107,MATCH(B318,'Quote Comparison'!$A$8:$A$107,0))=INDEX('Quote Comparison'!$B$8:$B$107,MATCH(C318,'Quote Comparison'!$A$8:$A$107,0)),INDEX('Quote Comparison'!$C$8:$C$107,MATCH(B318,'Quote Comparison'!$A$8:$A$107,0))=INDEX('Quote Comparison'!$C$8:$C$107,MATCH(C318,'Quote Comparison'!$A$8:$A$107,0)),INDEX('Quote Comparison'!$E$8:$E$107,MATCH(B318,'Quote Comparison'!$A$8:$A$107,0))=INDEX('Quote Comparison'!$E$8:$E$107,MATCH(C318,'Quote Comparison'!$A$8:$A$107,0)),INDEX('Quote Comparison'!$F$8:$F$107,MATCH(B318,'Quote Comparison'!$A$8:$A$107,0))=INDEX('Quote Comparison'!$F$8:$F$107,MATCH(C318,'Quote Comparison'!$A$8:$A$107,0)),INDEX('Quote Comparison'!$G$8:$G$107,MATCH(B318,'Quote Comparison'!$A$8:$A$107,0))=INDEX('Quote Comparison'!$G$8:$G$107,MATCH(C318,'Quote Comparison'!$A$8:$A$107,0)),INDEX('Quote Comparison'!$D$118:$D$217,MATCH(B318,'Quote Comparison'!$A$118:$A$217,0))=INDEX('Quote Comparison'!$D$118:$D$217,MATCH(C318,'Quote Comparison'!$A$118:$A$217,0)),INDEX('Quote Comparison'!$E$118:$E$217,MATCH(B318,'Quote Comparison'!$A$118:$A$217,0))=INDEX('Quote Comparison'!$E$118:$E$217,MATCH(C318,'Quote Comparison'!$A$118:$A$217,0)))),"Opening, revision, currency, delivery or scope differs","Comparable amounts shown"))))))</x:f>
      </x:c>
      <x:c r="K318" s="1"/>
      <x:c r="L318" s="1"/>
      <x:c r="M318" s="1"/>
    </x:row>
    <x:row r="319" ht="28" customHeight="1">
      <x:c r="A319" s="23"/>
      <x:c r="B319" s="23"/>
      <x:c r="C319" s="23"/>
      <x:c r="D319" s="29" t="str">
        <x:f>IF(A319="","",IF(J319="Comparable amounts shown",INDEX('Quote Comparison'!$H$118:$H$217,MATCH(B319,'Quote Comparison'!$A$118:$A$217,0)),""))</x:f>
      </x:c>
      <x:c r="E319" s="29" t="str">
        <x:f>IF(A319="","",IF(J319="Comparable amounts shown",INDEX('Quote Comparison'!$H$118:$H$217,MATCH(C319,'Quote Comparison'!$A$118:$A$217,0)),""))</x:f>
      </x:c>
      <x:c r="F319" s="29" t="str">
        <x:f>IF(A319="","",IF(J319="Comparable amounts shown",E319-D319,""))</x:f>
      </x:c>
      <x:c r="G319" s="25" t="str">
        <x:f>IF(A319="","",IF(J319="Comparable amounts shown",INDEX('Quote Comparison'!$E$8:$E$107,MATCH(B319,'Quote Comparison'!$A$8:$A$107,0)),""))</x:f>
      </x:c>
      <x:c r="H319" s="25" t="str">
        <x:f>IF(A319="","",IF(J319="Comparable amounts shown",INDEX('Quote Comparison'!$F$8:$F$107,MATCH(B319,'Quote Comparison'!$A$8:$A$107,0)),""))</x:f>
      </x:c>
      <x:c r="I319" s="25" t="str">
        <x:f>IF(A319="","",IF(J319="Comparable amounts shown",INDEX('Quote Comparison'!$G$8:$G$107,MATCH(B319,'Quote Comparison'!$A$8:$A$107,0)),""))</x:f>
      </x:c>
      <x:c r="J319" s="25" t="str">
        <x:f>IF(LEN(A319&amp;"")=0,IF(COUNTA(A319,B319,C319)=0,"","Enter Comparison ID"),IF(COUNTIFS('Quote Comparison'!$A$228:$A$327,A319)&lt;&gt;1,"Duplicate Comparison ID",IF(OR(B319="",C319=""),"Select two offers",IF(B319=C319,"Select different offers",IF(NOT(IF(AND(COUNTIFS('Quote Comparison'!$A$8:$A$107,B319)=1,COUNTIFS('Quote Comparison'!$A$8:$A$107,C319)=1,COUNTIFS('Quote Comparison'!$A$118:$A$217,B319)=1,COUNTIFS('Quote Comparison'!$A$118:$A$217,C319)=1),AND(INDEX('Quote Comparison'!$I$118:$I$217,MATCH(B319,'Quote Comparison'!$A$118:$A$217,0))="Comparable scope recorded",INDEX('Quote Comparison'!$I$118:$I$217,MATCH(C319,'Quote Comparison'!$A$118:$A$217,0))="Comparable scope recorded"),FALSE)),"Complete both offer and scope records",IF(NOT(AND(INDEX('Quote Comparison'!$B$8:$B$107,MATCH(B319,'Quote Comparison'!$A$8:$A$107,0))=INDEX('Quote Comparison'!$B$8:$B$107,MATCH(C319,'Quote Comparison'!$A$8:$A$107,0)),INDEX('Quote Comparison'!$C$8:$C$107,MATCH(B319,'Quote Comparison'!$A$8:$A$107,0))=INDEX('Quote Comparison'!$C$8:$C$107,MATCH(C319,'Quote Comparison'!$A$8:$A$107,0)),INDEX('Quote Comparison'!$E$8:$E$107,MATCH(B319,'Quote Comparison'!$A$8:$A$107,0))=INDEX('Quote Comparison'!$E$8:$E$107,MATCH(C319,'Quote Comparison'!$A$8:$A$107,0)),INDEX('Quote Comparison'!$F$8:$F$107,MATCH(B319,'Quote Comparison'!$A$8:$A$107,0))=INDEX('Quote Comparison'!$F$8:$F$107,MATCH(C319,'Quote Comparison'!$A$8:$A$107,0)),INDEX('Quote Comparison'!$G$8:$G$107,MATCH(B319,'Quote Comparison'!$A$8:$A$107,0))=INDEX('Quote Comparison'!$G$8:$G$107,MATCH(C319,'Quote Comparison'!$A$8:$A$107,0)),INDEX('Quote Comparison'!$D$118:$D$217,MATCH(B319,'Quote Comparison'!$A$118:$A$217,0))=INDEX('Quote Comparison'!$D$118:$D$217,MATCH(C319,'Quote Comparison'!$A$118:$A$217,0)),INDEX('Quote Comparison'!$E$118:$E$217,MATCH(B319,'Quote Comparison'!$A$118:$A$217,0))=INDEX('Quote Comparison'!$E$118:$E$217,MATCH(C319,'Quote Comparison'!$A$118:$A$217,0)))),"Opening, revision, currency, delivery or scope differs","Comparable amounts shown"))))))</x:f>
      </x:c>
      <x:c r="K319" s="1"/>
      <x:c r="L319" s="1"/>
      <x:c r="M319" s="1"/>
    </x:row>
    <x:row r="320" ht="28" customHeight="1">
      <x:c r="A320" s="23"/>
      <x:c r="B320" s="23"/>
      <x:c r="C320" s="23"/>
      <x:c r="D320" s="29" t="str">
        <x:f>IF(A320="","",IF(J320="Comparable amounts shown",INDEX('Quote Comparison'!$H$118:$H$217,MATCH(B320,'Quote Comparison'!$A$118:$A$217,0)),""))</x:f>
      </x:c>
      <x:c r="E320" s="29" t="str">
        <x:f>IF(A320="","",IF(J320="Comparable amounts shown",INDEX('Quote Comparison'!$H$118:$H$217,MATCH(C320,'Quote Comparison'!$A$118:$A$217,0)),""))</x:f>
      </x:c>
      <x:c r="F320" s="29" t="str">
        <x:f>IF(A320="","",IF(J320="Comparable amounts shown",E320-D320,""))</x:f>
      </x:c>
      <x:c r="G320" s="25" t="str">
        <x:f>IF(A320="","",IF(J320="Comparable amounts shown",INDEX('Quote Comparison'!$E$8:$E$107,MATCH(B320,'Quote Comparison'!$A$8:$A$107,0)),""))</x:f>
      </x:c>
      <x:c r="H320" s="25" t="str">
        <x:f>IF(A320="","",IF(J320="Comparable amounts shown",INDEX('Quote Comparison'!$F$8:$F$107,MATCH(B320,'Quote Comparison'!$A$8:$A$107,0)),""))</x:f>
      </x:c>
      <x:c r="I320" s="25" t="str">
        <x:f>IF(A320="","",IF(J320="Comparable amounts shown",INDEX('Quote Comparison'!$G$8:$G$107,MATCH(B320,'Quote Comparison'!$A$8:$A$107,0)),""))</x:f>
      </x:c>
      <x:c r="J320" s="25" t="str">
        <x:f>IF(LEN(A320&amp;"")=0,IF(COUNTA(A320,B320,C320)=0,"","Enter Comparison ID"),IF(COUNTIFS('Quote Comparison'!$A$228:$A$327,A320)&lt;&gt;1,"Duplicate Comparison ID",IF(OR(B320="",C320=""),"Select two offers",IF(B320=C320,"Select different offers",IF(NOT(IF(AND(COUNTIFS('Quote Comparison'!$A$8:$A$107,B320)=1,COUNTIFS('Quote Comparison'!$A$8:$A$107,C320)=1,COUNTIFS('Quote Comparison'!$A$118:$A$217,B320)=1,COUNTIFS('Quote Comparison'!$A$118:$A$217,C320)=1),AND(INDEX('Quote Comparison'!$I$118:$I$217,MATCH(B320,'Quote Comparison'!$A$118:$A$217,0))="Comparable scope recorded",INDEX('Quote Comparison'!$I$118:$I$217,MATCH(C320,'Quote Comparison'!$A$118:$A$217,0))="Comparable scope recorded"),FALSE)),"Complete both offer and scope records",IF(NOT(AND(INDEX('Quote Comparison'!$B$8:$B$107,MATCH(B320,'Quote Comparison'!$A$8:$A$107,0))=INDEX('Quote Comparison'!$B$8:$B$107,MATCH(C320,'Quote Comparison'!$A$8:$A$107,0)),INDEX('Quote Comparison'!$C$8:$C$107,MATCH(B320,'Quote Comparison'!$A$8:$A$107,0))=INDEX('Quote Comparison'!$C$8:$C$107,MATCH(C320,'Quote Comparison'!$A$8:$A$107,0)),INDEX('Quote Comparison'!$E$8:$E$107,MATCH(B320,'Quote Comparison'!$A$8:$A$107,0))=INDEX('Quote Comparison'!$E$8:$E$107,MATCH(C320,'Quote Comparison'!$A$8:$A$107,0)),INDEX('Quote Comparison'!$F$8:$F$107,MATCH(B320,'Quote Comparison'!$A$8:$A$107,0))=INDEX('Quote Comparison'!$F$8:$F$107,MATCH(C320,'Quote Comparison'!$A$8:$A$107,0)),INDEX('Quote Comparison'!$G$8:$G$107,MATCH(B320,'Quote Comparison'!$A$8:$A$107,0))=INDEX('Quote Comparison'!$G$8:$G$107,MATCH(C320,'Quote Comparison'!$A$8:$A$107,0)),INDEX('Quote Comparison'!$D$118:$D$217,MATCH(B320,'Quote Comparison'!$A$118:$A$217,0))=INDEX('Quote Comparison'!$D$118:$D$217,MATCH(C320,'Quote Comparison'!$A$118:$A$217,0)),INDEX('Quote Comparison'!$E$118:$E$217,MATCH(B320,'Quote Comparison'!$A$118:$A$217,0))=INDEX('Quote Comparison'!$E$118:$E$217,MATCH(C320,'Quote Comparison'!$A$118:$A$217,0)))),"Opening, revision, currency, delivery or scope differs","Comparable amounts shown"))))))</x:f>
      </x:c>
      <x:c r="K320" s="1"/>
      <x:c r="L320" s="1"/>
      <x:c r="M320" s="1"/>
    </x:row>
    <x:row r="321" ht="28" customHeight="1">
      <x:c r="A321" s="23"/>
      <x:c r="B321" s="23"/>
      <x:c r="C321" s="23"/>
      <x:c r="D321" s="29" t="str">
        <x:f>IF(A321="","",IF(J321="Comparable amounts shown",INDEX('Quote Comparison'!$H$118:$H$217,MATCH(B321,'Quote Comparison'!$A$118:$A$217,0)),""))</x:f>
      </x:c>
      <x:c r="E321" s="29" t="str">
        <x:f>IF(A321="","",IF(J321="Comparable amounts shown",INDEX('Quote Comparison'!$H$118:$H$217,MATCH(C321,'Quote Comparison'!$A$118:$A$217,0)),""))</x:f>
      </x:c>
      <x:c r="F321" s="29" t="str">
        <x:f>IF(A321="","",IF(J321="Comparable amounts shown",E321-D321,""))</x:f>
      </x:c>
      <x:c r="G321" s="25" t="str">
        <x:f>IF(A321="","",IF(J321="Comparable amounts shown",INDEX('Quote Comparison'!$E$8:$E$107,MATCH(B321,'Quote Comparison'!$A$8:$A$107,0)),""))</x:f>
      </x:c>
      <x:c r="H321" s="25" t="str">
        <x:f>IF(A321="","",IF(J321="Comparable amounts shown",INDEX('Quote Comparison'!$F$8:$F$107,MATCH(B321,'Quote Comparison'!$A$8:$A$107,0)),""))</x:f>
      </x:c>
      <x:c r="I321" s="25" t="str">
        <x:f>IF(A321="","",IF(J321="Comparable amounts shown",INDEX('Quote Comparison'!$G$8:$G$107,MATCH(B321,'Quote Comparison'!$A$8:$A$107,0)),""))</x:f>
      </x:c>
      <x:c r="J321" s="25" t="str">
        <x:f>IF(LEN(A321&amp;"")=0,IF(COUNTA(A321,B321,C321)=0,"","Enter Comparison ID"),IF(COUNTIFS('Quote Comparison'!$A$228:$A$327,A321)&lt;&gt;1,"Duplicate Comparison ID",IF(OR(B321="",C321=""),"Select two offers",IF(B321=C321,"Select different offers",IF(NOT(IF(AND(COUNTIFS('Quote Comparison'!$A$8:$A$107,B321)=1,COUNTIFS('Quote Comparison'!$A$8:$A$107,C321)=1,COUNTIFS('Quote Comparison'!$A$118:$A$217,B321)=1,COUNTIFS('Quote Comparison'!$A$118:$A$217,C321)=1),AND(INDEX('Quote Comparison'!$I$118:$I$217,MATCH(B321,'Quote Comparison'!$A$118:$A$217,0))="Comparable scope recorded",INDEX('Quote Comparison'!$I$118:$I$217,MATCH(C321,'Quote Comparison'!$A$118:$A$217,0))="Comparable scope recorded"),FALSE)),"Complete both offer and scope records",IF(NOT(AND(INDEX('Quote Comparison'!$B$8:$B$107,MATCH(B321,'Quote Comparison'!$A$8:$A$107,0))=INDEX('Quote Comparison'!$B$8:$B$107,MATCH(C321,'Quote Comparison'!$A$8:$A$107,0)),INDEX('Quote Comparison'!$C$8:$C$107,MATCH(B321,'Quote Comparison'!$A$8:$A$107,0))=INDEX('Quote Comparison'!$C$8:$C$107,MATCH(C321,'Quote Comparison'!$A$8:$A$107,0)),INDEX('Quote Comparison'!$E$8:$E$107,MATCH(B321,'Quote Comparison'!$A$8:$A$107,0))=INDEX('Quote Comparison'!$E$8:$E$107,MATCH(C321,'Quote Comparison'!$A$8:$A$107,0)),INDEX('Quote Comparison'!$F$8:$F$107,MATCH(B321,'Quote Comparison'!$A$8:$A$107,0))=INDEX('Quote Comparison'!$F$8:$F$107,MATCH(C321,'Quote Comparison'!$A$8:$A$107,0)),INDEX('Quote Comparison'!$G$8:$G$107,MATCH(B321,'Quote Comparison'!$A$8:$A$107,0))=INDEX('Quote Comparison'!$G$8:$G$107,MATCH(C321,'Quote Comparison'!$A$8:$A$107,0)),INDEX('Quote Comparison'!$D$118:$D$217,MATCH(B321,'Quote Comparison'!$A$118:$A$217,0))=INDEX('Quote Comparison'!$D$118:$D$217,MATCH(C321,'Quote Comparison'!$A$118:$A$217,0)),INDEX('Quote Comparison'!$E$118:$E$217,MATCH(B321,'Quote Comparison'!$A$118:$A$217,0))=INDEX('Quote Comparison'!$E$118:$E$217,MATCH(C321,'Quote Comparison'!$A$118:$A$217,0)))),"Opening, revision, currency, delivery or scope differs","Comparable amounts shown"))))))</x:f>
      </x:c>
      <x:c r="K321" s="1"/>
      <x:c r="L321" s="1"/>
      <x:c r="M321" s="1"/>
    </x:row>
    <x:row r="322" ht="28" customHeight="1">
      <x:c r="A322" s="23"/>
      <x:c r="B322" s="23"/>
      <x:c r="C322" s="23"/>
      <x:c r="D322" s="29" t="str">
        <x:f>IF(A322="","",IF(J322="Comparable amounts shown",INDEX('Quote Comparison'!$H$118:$H$217,MATCH(B322,'Quote Comparison'!$A$118:$A$217,0)),""))</x:f>
      </x:c>
      <x:c r="E322" s="29" t="str">
        <x:f>IF(A322="","",IF(J322="Comparable amounts shown",INDEX('Quote Comparison'!$H$118:$H$217,MATCH(C322,'Quote Comparison'!$A$118:$A$217,0)),""))</x:f>
      </x:c>
      <x:c r="F322" s="29" t="str">
        <x:f>IF(A322="","",IF(J322="Comparable amounts shown",E322-D322,""))</x:f>
      </x:c>
      <x:c r="G322" s="25" t="str">
        <x:f>IF(A322="","",IF(J322="Comparable amounts shown",INDEX('Quote Comparison'!$E$8:$E$107,MATCH(B322,'Quote Comparison'!$A$8:$A$107,0)),""))</x:f>
      </x:c>
      <x:c r="H322" s="25" t="str">
        <x:f>IF(A322="","",IF(J322="Comparable amounts shown",INDEX('Quote Comparison'!$F$8:$F$107,MATCH(B322,'Quote Comparison'!$A$8:$A$107,0)),""))</x:f>
      </x:c>
      <x:c r="I322" s="25" t="str">
        <x:f>IF(A322="","",IF(J322="Comparable amounts shown",INDEX('Quote Comparison'!$G$8:$G$107,MATCH(B322,'Quote Comparison'!$A$8:$A$107,0)),""))</x:f>
      </x:c>
      <x:c r="J322" s="25" t="str">
        <x:f>IF(LEN(A322&amp;"")=0,IF(COUNTA(A322,B322,C322)=0,"","Enter Comparison ID"),IF(COUNTIFS('Quote Comparison'!$A$228:$A$327,A322)&lt;&gt;1,"Duplicate Comparison ID",IF(OR(B322="",C322=""),"Select two offers",IF(B322=C322,"Select different offers",IF(NOT(IF(AND(COUNTIFS('Quote Comparison'!$A$8:$A$107,B322)=1,COUNTIFS('Quote Comparison'!$A$8:$A$107,C322)=1,COUNTIFS('Quote Comparison'!$A$118:$A$217,B322)=1,COUNTIFS('Quote Comparison'!$A$118:$A$217,C322)=1),AND(INDEX('Quote Comparison'!$I$118:$I$217,MATCH(B322,'Quote Comparison'!$A$118:$A$217,0))="Comparable scope recorded",INDEX('Quote Comparison'!$I$118:$I$217,MATCH(C322,'Quote Comparison'!$A$118:$A$217,0))="Comparable scope recorded"),FALSE)),"Complete both offer and scope records",IF(NOT(AND(INDEX('Quote Comparison'!$B$8:$B$107,MATCH(B322,'Quote Comparison'!$A$8:$A$107,0))=INDEX('Quote Comparison'!$B$8:$B$107,MATCH(C322,'Quote Comparison'!$A$8:$A$107,0)),INDEX('Quote Comparison'!$C$8:$C$107,MATCH(B322,'Quote Comparison'!$A$8:$A$107,0))=INDEX('Quote Comparison'!$C$8:$C$107,MATCH(C322,'Quote Comparison'!$A$8:$A$107,0)),INDEX('Quote Comparison'!$E$8:$E$107,MATCH(B322,'Quote Comparison'!$A$8:$A$107,0))=INDEX('Quote Comparison'!$E$8:$E$107,MATCH(C322,'Quote Comparison'!$A$8:$A$107,0)),INDEX('Quote Comparison'!$F$8:$F$107,MATCH(B322,'Quote Comparison'!$A$8:$A$107,0))=INDEX('Quote Comparison'!$F$8:$F$107,MATCH(C322,'Quote Comparison'!$A$8:$A$107,0)),INDEX('Quote Comparison'!$G$8:$G$107,MATCH(B322,'Quote Comparison'!$A$8:$A$107,0))=INDEX('Quote Comparison'!$G$8:$G$107,MATCH(C322,'Quote Comparison'!$A$8:$A$107,0)),INDEX('Quote Comparison'!$D$118:$D$217,MATCH(B322,'Quote Comparison'!$A$118:$A$217,0))=INDEX('Quote Comparison'!$D$118:$D$217,MATCH(C322,'Quote Comparison'!$A$118:$A$217,0)),INDEX('Quote Comparison'!$E$118:$E$217,MATCH(B322,'Quote Comparison'!$A$118:$A$217,0))=INDEX('Quote Comparison'!$E$118:$E$217,MATCH(C322,'Quote Comparison'!$A$118:$A$217,0)))),"Opening, revision, currency, delivery or scope differs","Comparable amounts shown"))))))</x:f>
      </x:c>
      <x:c r="K322" s="1"/>
      <x:c r="L322" s="1"/>
      <x:c r="M322" s="1"/>
    </x:row>
    <x:row r="323" ht="28" customHeight="1">
      <x:c r="A323" s="23"/>
      <x:c r="B323" s="23"/>
      <x:c r="C323" s="23"/>
      <x:c r="D323" s="29" t="str">
        <x:f>IF(A323="","",IF(J323="Comparable amounts shown",INDEX('Quote Comparison'!$H$118:$H$217,MATCH(B323,'Quote Comparison'!$A$118:$A$217,0)),""))</x:f>
      </x:c>
      <x:c r="E323" s="29" t="str">
        <x:f>IF(A323="","",IF(J323="Comparable amounts shown",INDEX('Quote Comparison'!$H$118:$H$217,MATCH(C323,'Quote Comparison'!$A$118:$A$217,0)),""))</x:f>
      </x:c>
      <x:c r="F323" s="29" t="str">
        <x:f>IF(A323="","",IF(J323="Comparable amounts shown",E323-D323,""))</x:f>
      </x:c>
      <x:c r="G323" s="25" t="str">
        <x:f>IF(A323="","",IF(J323="Comparable amounts shown",INDEX('Quote Comparison'!$E$8:$E$107,MATCH(B323,'Quote Comparison'!$A$8:$A$107,0)),""))</x:f>
      </x:c>
      <x:c r="H323" s="25" t="str">
        <x:f>IF(A323="","",IF(J323="Comparable amounts shown",INDEX('Quote Comparison'!$F$8:$F$107,MATCH(B323,'Quote Comparison'!$A$8:$A$107,0)),""))</x:f>
      </x:c>
      <x:c r="I323" s="25" t="str">
        <x:f>IF(A323="","",IF(J323="Comparable amounts shown",INDEX('Quote Comparison'!$G$8:$G$107,MATCH(B323,'Quote Comparison'!$A$8:$A$107,0)),""))</x:f>
      </x:c>
      <x:c r="J323" s="25" t="str">
        <x:f>IF(LEN(A323&amp;"")=0,IF(COUNTA(A323,B323,C323)=0,"","Enter Comparison ID"),IF(COUNTIFS('Quote Comparison'!$A$228:$A$327,A323)&lt;&gt;1,"Duplicate Comparison ID",IF(OR(B323="",C323=""),"Select two offers",IF(B323=C323,"Select different offers",IF(NOT(IF(AND(COUNTIFS('Quote Comparison'!$A$8:$A$107,B323)=1,COUNTIFS('Quote Comparison'!$A$8:$A$107,C323)=1,COUNTIFS('Quote Comparison'!$A$118:$A$217,B323)=1,COUNTIFS('Quote Comparison'!$A$118:$A$217,C323)=1),AND(INDEX('Quote Comparison'!$I$118:$I$217,MATCH(B323,'Quote Comparison'!$A$118:$A$217,0))="Comparable scope recorded",INDEX('Quote Comparison'!$I$118:$I$217,MATCH(C323,'Quote Comparison'!$A$118:$A$217,0))="Comparable scope recorded"),FALSE)),"Complete both offer and scope records",IF(NOT(AND(INDEX('Quote Comparison'!$B$8:$B$107,MATCH(B323,'Quote Comparison'!$A$8:$A$107,0))=INDEX('Quote Comparison'!$B$8:$B$107,MATCH(C323,'Quote Comparison'!$A$8:$A$107,0)),INDEX('Quote Comparison'!$C$8:$C$107,MATCH(B323,'Quote Comparison'!$A$8:$A$107,0))=INDEX('Quote Comparison'!$C$8:$C$107,MATCH(C323,'Quote Comparison'!$A$8:$A$107,0)),INDEX('Quote Comparison'!$E$8:$E$107,MATCH(B323,'Quote Comparison'!$A$8:$A$107,0))=INDEX('Quote Comparison'!$E$8:$E$107,MATCH(C323,'Quote Comparison'!$A$8:$A$107,0)),INDEX('Quote Comparison'!$F$8:$F$107,MATCH(B323,'Quote Comparison'!$A$8:$A$107,0))=INDEX('Quote Comparison'!$F$8:$F$107,MATCH(C323,'Quote Comparison'!$A$8:$A$107,0)),INDEX('Quote Comparison'!$G$8:$G$107,MATCH(B323,'Quote Comparison'!$A$8:$A$107,0))=INDEX('Quote Comparison'!$G$8:$G$107,MATCH(C323,'Quote Comparison'!$A$8:$A$107,0)),INDEX('Quote Comparison'!$D$118:$D$217,MATCH(B323,'Quote Comparison'!$A$118:$A$217,0))=INDEX('Quote Comparison'!$D$118:$D$217,MATCH(C323,'Quote Comparison'!$A$118:$A$217,0)),INDEX('Quote Comparison'!$E$118:$E$217,MATCH(B323,'Quote Comparison'!$A$118:$A$217,0))=INDEX('Quote Comparison'!$E$118:$E$217,MATCH(C323,'Quote Comparison'!$A$118:$A$217,0)))),"Opening, revision, currency, delivery or scope differs","Comparable amounts shown"))))))</x:f>
      </x:c>
      <x:c r="K323" s="1"/>
      <x:c r="L323" s="1"/>
      <x:c r="M323" s="1"/>
    </x:row>
    <x:row r="324" ht="28" customHeight="1">
      <x:c r="A324" s="23"/>
      <x:c r="B324" s="23"/>
      <x:c r="C324" s="23"/>
      <x:c r="D324" s="29" t="str">
        <x:f>IF(A324="","",IF(J324="Comparable amounts shown",INDEX('Quote Comparison'!$H$118:$H$217,MATCH(B324,'Quote Comparison'!$A$118:$A$217,0)),""))</x:f>
      </x:c>
      <x:c r="E324" s="29" t="str">
        <x:f>IF(A324="","",IF(J324="Comparable amounts shown",INDEX('Quote Comparison'!$H$118:$H$217,MATCH(C324,'Quote Comparison'!$A$118:$A$217,0)),""))</x:f>
      </x:c>
      <x:c r="F324" s="29" t="str">
        <x:f>IF(A324="","",IF(J324="Comparable amounts shown",E324-D324,""))</x:f>
      </x:c>
      <x:c r="G324" s="25" t="str">
        <x:f>IF(A324="","",IF(J324="Comparable amounts shown",INDEX('Quote Comparison'!$E$8:$E$107,MATCH(B324,'Quote Comparison'!$A$8:$A$107,0)),""))</x:f>
      </x:c>
      <x:c r="H324" s="25" t="str">
        <x:f>IF(A324="","",IF(J324="Comparable amounts shown",INDEX('Quote Comparison'!$F$8:$F$107,MATCH(B324,'Quote Comparison'!$A$8:$A$107,0)),""))</x:f>
      </x:c>
      <x:c r="I324" s="25" t="str">
        <x:f>IF(A324="","",IF(J324="Comparable amounts shown",INDEX('Quote Comparison'!$G$8:$G$107,MATCH(B324,'Quote Comparison'!$A$8:$A$107,0)),""))</x:f>
      </x:c>
      <x:c r="J324" s="25" t="str">
        <x:f>IF(LEN(A324&amp;"")=0,IF(COUNTA(A324,B324,C324)=0,"","Enter Comparison ID"),IF(COUNTIFS('Quote Comparison'!$A$228:$A$327,A324)&lt;&gt;1,"Duplicate Comparison ID",IF(OR(B324="",C324=""),"Select two offers",IF(B324=C324,"Select different offers",IF(NOT(IF(AND(COUNTIFS('Quote Comparison'!$A$8:$A$107,B324)=1,COUNTIFS('Quote Comparison'!$A$8:$A$107,C324)=1,COUNTIFS('Quote Comparison'!$A$118:$A$217,B324)=1,COUNTIFS('Quote Comparison'!$A$118:$A$217,C324)=1),AND(INDEX('Quote Comparison'!$I$118:$I$217,MATCH(B324,'Quote Comparison'!$A$118:$A$217,0))="Comparable scope recorded",INDEX('Quote Comparison'!$I$118:$I$217,MATCH(C324,'Quote Comparison'!$A$118:$A$217,0))="Comparable scope recorded"),FALSE)),"Complete both offer and scope records",IF(NOT(AND(INDEX('Quote Comparison'!$B$8:$B$107,MATCH(B324,'Quote Comparison'!$A$8:$A$107,0))=INDEX('Quote Comparison'!$B$8:$B$107,MATCH(C324,'Quote Comparison'!$A$8:$A$107,0)),INDEX('Quote Comparison'!$C$8:$C$107,MATCH(B324,'Quote Comparison'!$A$8:$A$107,0))=INDEX('Quote Comparison'!$C$8:$C$107,MATCH(C324,'Quote Comparison'!$A$8:$A$107,0)),INDEX('Quote Comparison'!$E$8:$E$107,MATCH(B324,'Quote Comparison'!$A$8:$A$107,0))=INDEX('Quote Comparison'!$E$8:$E$107,MATCH(C324,'Quote Comparison'!$A$8:$A$107,0)),INDEX('Quote Comparison'!$F$8:$F$107,MATCH(B324,'Quote Comparison'!$A$8:$A$107,0))=INDEX('Quote Comparison'!$F$8:$F$107,MATCH(C324,'Quote Comparison'!$A$8:$A$107,0)),INDEX('Quote Comparison'!$G$8:$G$107,MATCH(B324,'Quote Comparison'!$A$8:$A$107,0))=INDEX('Quote Comparison'!$G$8:$G$107,MATCH(C324,'Quote Comparison'!$A$8:$A$107,0)),INDEX('Quote Comparison'!$D$118:$D$217,MATCH(B324,'Quote Comparison'!$A$118:$A$217,0))=INDEX('Quote Comparison'!$D$118:$D$217,MATCH(C324,'Quote Comparison'!$A$118:$A$217,0)),INDEX('Quote Comparison'!$E$118:$E$217,MATCH(B324,'Quote Comparison'!$A$118:$A$217,0))=INDEX('Quote Comparison'!$E$118:$E$217,MATCH(C324,'Quote Comparison'!$A$118:$A$217,0)))),"Opening, revision, currency, delivery or scope differs","Comparable amounts shown"))))))</x:f>
      </x:c>
      <x:c r="K324" s="1"/>
      <x:c r="L324" s="1"/>
      <x:c r="M324" s="1"/>
    </x:row>
    <x:row r="325" ht="28" customHeight="1">
      <x:c r="A325" s="23"/>
      <x:c r="B325" s="23"/>
      <x:c r="C325" s="23"/>
      <x:c r="D325" s="29" t="str">
        <x:f>IF(A325="","",IF(J325="Comparable amounts shown",INDEX('Quote Comparison'!$H$118:$H$217,MATCH(B325,'Quote Comparison'!$A$118:$A$217,0)),""))</x:f>
      </x:c>
      <x:c r="E325" s="29" t="str">
        <x:f>IF(A325="","",IF(J325="Comparable amounts shown",INDEX('Quote Comparison'!$H$118:$H$217,MATCH(C325,'Quote Comparison'!$A$118:$A$217,0)),""))</x:f>
      </x:c>
      <x:c r="F325" s="29" t="str">
        <x:f>IF(A325="","",IF(J325="Comparable amounts shown",E325-D325,""))</x:f>
      </x:c>
      <x:c r="G325" s="25" t="str">
        <x:f>IF(A325="","",IF(J325="Comparable amounts shown",INDEX('Quote Comparison'!$E$8:$E$107,MATCH(B325,'Quote Comparison'!$A$8:$A$107,0)),""))</x:f>
      </x:c>
      <x:c r="H325" s="25" t="str">
        <x:f>IF(A325="","",IF(J325="Comparable amounts shown",INDEX('Quote Comparison'!$F$8:$F$107,MATCH(B325,'Quote Comparison'!$A$8:$A$107,0)),""))</x:f>
      </x:c>
      <x:c r="I325" s="25" t="str">
        <x:f>IF(A325="","",IF(J325="Comparable amounts shown",INDEX('Quote Comparison'!$G$8:$G$107,MATCH(B325,'Quote Comparison'!$A$8:$A$107,0)),""))</x:f>
      </x:c>
      <x:c r="J325" s="25" t="str">
        <x:f>IF(LEN(A325&amp;"")=0,IF(COUNTA(A325,B325,C325)=0,"","Enter Comparison ID"),IF(COUNTIFS('Quote Comparison'!$A$228:$A$327,A325)&lt;&gt;1,"Duplicate Comparison ID",IF(OR(B325="",C325=""),"Select two offers",IF(B325=C325,"Select different offers",IF(NOT(IF(AND(COUNTIFS('Quote Comparison'!$A$8:$A$107,B325)=1,COUNTIFS('Quote Comparison'!$A$8:$A$107,C325)=1,COUNTIFS('Quote Comparison'!$A$118:$A$217,B325)=1,COUNTIFS('Quote Comparison'!$A$118:$A$217,C325)=1),AND(INDEX('Quote Comparison'!$I$118:$I$217,MATCH(B325,'Quote Comparison'!$A$118:$A$217,0))="Comparable scope recorded",INDEX('Quote Comparison'!$I$118:$I$217,MATCH(C325,'Quote Comparison'!$A$118:$A$217,0))="Comparable scope recorded"),FALSE)),"Complete both offer and scope records",IF(NOT(AND(INDEX('Quote Comparison'!$B$8:$B$107,MATCH(B325,'Quote Comparison'!$A$8:$A$107,0))=INDEX('Quote Comparison'!$B$8:$B$107,MATCH(C325,'Quote Comparison'!$A$8:$A$107,0)),INDEX('Quote Comparison'!$C$8:$C$107,MATCH(B325,'Quote Comparison'!$A$8:$A$107,0))=INDEX('Quote Comparison'!$C$8:$C$107,MATCH(C325,'Quote Comparison'!$A$8:$A$107,0)),INDEX('Quote Comparison'!$E$8:$E$107,MATCH(B325,'Quote Comparison'!$A$8:$A$107,0))=INDEX('Quote Comparison'!$E$8:$E$107,MATCH(C325,'Quote Comparison'!$A$8:$A$107,0)),INDEX('Quote Comparison'!$F$8:$F$107,MATCH(B325,'Quote Comparison'!$A$8:$A$107,0))=INDEX('Quote Comparison'!$F$8:$F$107,MATCH(C325,'Quote Comparison'!$A$8:$A$107,0)),INDEX('Quote Comparison'!$G$8:$G$107,MATCH(B325,'Quote Comparison'!$A$8:$A$107,0))=INDEX('Quote Comparison'!$G$8:$G$107,MATCH(C325,'Quote Comparison'!$A$8:$A$107,0)),INDEX('Quote Comparison'!$D$118:$D$217,MATCH(B325,'Quote Comparison'!$A$118:$A$217,0))=INDEX('Quote Comparison'!$D$118:$D$217,MATCH(C325,'Quote Comparison'!$A$118:$A$217,0)),INDEX('Quote Comparison'!$E$118:$E$217,MATCH(B325,'Quote Comparison'!$A$118:$A$217,0))=INDEX('Quote Comparison'!$E$118:$E$217,MATCH(C325,'Quote Comparison'!$A$118:$A$217,0)))),"Opening, revision, currency, delivery or scope differs","Comparable amounts shown"))))))</x:f>
      </x:c>
      <x:c r="K325" s="1"/>
      <x:c r="L325" s="1"/>
      <x:c r="M325" s="1"/>
    </x:row>
    <x:row r="326" ht="28" customHeight="1">
      <x:c r="A326" s="23"/>
      <x:c r="B326" s="23"/>
      <x:c r="C326" s="23"/>
      <x:c r="D326" s="29" t="str">
        <x:f>IF(A326="","",IF(J326="Comparable amounts shown",INDEX('Quote Comparison'!$H$118:$H$217,MATCH(B326,'Quote Comparison'!$A$118:$A$217,0)),""))</x:f>
      </x:c>
      <x:c r="E326" s="29" t="str">
        <x:f>IF(A326="","",IF(J326="Comparable amounts shown",INDEX('Quote Comparison'!$H$118:$H$217,MATCH(C326,'Quote Comparison'!$A$118:$A$217,0)),""))</x:f>
      </x:c>
      <x:c r="F326" s="29" t="str">
        <x:f>IF(A326="","",IF(J326="Comparable amounts shown",E326-D326,""))</x:f>
      </x:c>
      <x:c r="G326" s="25" t="str">
        <x:f>IF(A326="","",IF(J326="Comparable amounts shown",INDEX('Quote Comparison'!$E$8:$E$107,MATCH(B326,'Quote Comparison'!$A$8:$A$107,0)),""))</x:f>
      </x:c>
      <x:c r="H326" s="25" t="str">
        <x:f>IF(A326="","",IF(J326="Comparable amounts shown",INDEX('Quote Comparison'!$F$8:$F$107,MATCH(B326,'Quote Comparison'!$A$8:$A$107,0)),""))</x:f>
      </x:c>
      <x:c r="I326" s="25" t="str">
        <x:f>IF(A326="","",IF(J326="Comparable amounts shown",INDEX('Quote Comparison'!$G$8:$G$107,MATCH(B326,'Quote Comparison'!$A$8:$A$107,0)),""))</x:f>
      </x:c>
      <x:c r="J326" s="25" t="str">
        <x:f>IF(LEN(A326&amp;"")=0,IF(COUNTA(A326,B326,C326)=0,"","Enter Comparison ID"),IF(COUNTIFS('Quote Comparison'!$A$228:$A$327,A326)&lt;&gt;1,"Duplicate Comparison ID",IF(OR(B326="",C326=""),"Select two offers",IF(B326=C326,"Select different offers",IF(NOT(IF(AND(COUNTIFS('Quote Comparison'!$A$8:$A$107,B326)=1,COUNTIFS('Quote Comparison'!$A$8:$A$107,C326)=1,COUNTIFS('Quote Comparison'!$A$118:$A$217,B326)=1,COUNTIFS('Quote Comparison'!$A$118:$A$217,C326)=1),AND(INDEX('Quote Comparison'!$I$118:$I$217,MATCH(B326,'Quote Comparison'!$A$118:$A$217,0))="Comparable scope recorded",INDEX('Quote Comparison'!$I$118:$I$217,MATCH(C326,'Quote Comparison'!$A$118:$A$217,0))="Comparable scope recorded"),FALSE)),"Complete both offer and scope records",IF(NOT(AND(INDEX('Quote Comparison'!$B$8:$B$107,MATCH(B326,'Quote Comparison'!$A$8:$A$107,0))=INDEX('Quote Comparison'!$B$8:$B$107,MATCH(C326,'Quote Comparison'!$A$8:$A$107,0)),INDEX('Quote Comparison'!$C$8:$C$107,MATCH(B326,'Quote Comparison'!$A$8:$A$107,0))=INDEX('Quote Comparison'!$C$8:$C$107,MATCH(C326,'Quote Comparison'!$A$8:$A$107,0)),INDEX('Quote Comparison'!$E$8:$E$107,MATCH(B326,'Quote Comparison'!$A$8:$A$107,0))=INDEX('Quote Comparison'!$E$8:$E$107,MATCH(C326,'Quote Comparison'!$A$8:$A$107,0)),INDEX('Quote Comparison'!$F$8:$F$107,MATCH(B326,'Quote Comparison'!$A$8:$A$107,0))=INDEX('Quote Comparison'!$F$8:$F$107,MATCH(C326,'Quote Comparison'!$A$8:$A$107,0)),INDEX('Quote Comparison'!$G$8:$G$107,MATCH(B326,'Quote Comparison'!$A$8:$A$107,0))=INDEX('Quote Comparison'!$G$8:$G$107,MATCH(C326,'Quote Comparison'!$A$8:$A$107,0)),INDEX('Quote Comparison'!$D$118:$D$217,MATCH(B326,'Quote Comparison'!$A$118:$A$217,0))=INDEX('Quote Comparison'!$D$118:$D$217,MATCH(C326,'Quote Comparison'!$A$118:$A$217,0)),INDEX('Quote Comparison'!$E$118:$E$217,MATCH(B326,'Quote Comparison'!$A$118:$A$217,0))=INDEX('Quote Comparison'!$E$118:$E$217,MATCH(C326,'Quote Comparison'!$A$118:$A$217,0)))),"Opening, revision, currency, delivery or scope differs","Comparable amounts shown"))))))</x:f>
      </x:c>
      <x:c r="K326" s="1"/>
      <x:c r="L326" s="1"/>
      <x:c r="M326" s="1"/>
    </x:row>
    <x:row r="327" ht="28" customHeight="1">
      <x:c r="A327" s="23"/>
      <x:c r="B327" s="23"/>
      <x:c r="C327" s="23"/>
      <x:c r="D327" s="29" t="str">
        <x:f>IF(A327="","",IF(J327="Comparable amounts shown",INDEX('Quote Comparison'!$H$118:$H$217,MATCH(B327,'Quote Comparison'!$A$118:$A$217,0)),""))</x:f>
      </x:c>
      <x:c r="E327" s="29" t="str">
        <x:f>IF(A327="","",IF(J327="Comparable amounts shown",INDEX('Quote Comparison'!$H$118:$H$217,MATCH(C327,'Quote Comparison'!$A$118:$A$217,0)),""))</x:f>
      </x:c>
      <x:c r="F327" s="29" t="str">
        <x:f>IF(A327="","",IF(J327="Comparable amounts shown",E327-D327,""))</x:f>
      </x:c>
      <x:c r="G327" s="25" t="str">
        <x:f>IF(A327="","",IF(J327="Comparable amounts shown",INDEX('Quote Comparison'!$E$8:$E$107,MATCH(B327,'Quote Comparison'!$A$8:$A$107,0)),""))</x:f>
      </x:c>
      <x:c r="H327" s="25" t="str">
        <x:f>IF(A327="","",IF(J327="Comparable amounts shown",INDEX('Quote Comparison'!$F$8:$F$107,MATCH(B327,'Quote Comparison'!$A$8:$A$107,0)),""))</x:f>
      </x:c>
      <x:c r="I327" s="25" t="str">
        <x:f>IF(A327="","",IF(J327="Comparable amounts shown",INDEX('Quote Comparison'!$G$8:$G$107,MATCH(B327,'Quote Comparison'!$A$8:$A$107,0)),""))</x:f>
      </x:c>
      <x:c r="J327" s="25" t="str">
        <x:f>IF(LEN(A327&amp;"")=0,IF(COUNTA(A327,B327,C327)=0,"","Enter Comparison ID"),IF(COUNTIFS('Quote Comparison'!$A$228:$A$327,A327)&lt;&gt;1,"Duplicate Comparison ID",IF(OR(B327="",C327=""),"Select two offers",IF(B327=C327,"Select different offers",IF(NOT(IF(AND(COUNTIFS('Quote Comparison'!$A$8:$A$107,B327)=1,COUNTIFS('Quote Comparison'!$A$8:$A$107,C327)=1,COUNTIFS('Quote Comparison'!$A$118:$A$217,B327)=1,COUNTIFS('Quote Comparison'!$A$118:$A$217,C327)=1),AND(INDEX('Quote Comparison'!$I$118:$I$217,MATCH(B327,'Quote Comparison'!$A$118:$A$217,0))="Comparable scope recorded",INDEX('Quote Comparison'!$I$118:$I$217,MATCH(C327,'Quote Comparison'!$A$118:$A$217,0))="Comparable scope recorded"),FALSE)),"Complete both offer and scope records",IF(NOT(AND(INDEX('Quote Comparison'!$B$8:$B$107,MATCH(B327,'Quote Comparison'!$A$8:$A$107,0))=INDEX('Quote Comparison'!$B$8:$B$107,MATCH(C327,'Quote Comparison'!$A$8:$A$107,0)),INDEX('Quote Comparison'!$C$8:$C$107,MATCH(B327,'Quote Comparison'!$A$8:$A$107,0))=INDEX('Quote Comparison'!$C$8:$C$107,MATCH(C327,'Quote Comparison'!$A$8:$A$107,0)),INDEX('Quote Comparison'!$E$8:$E$107,MATCH(B327,'Quote Comparison'!$A$8:$A$107,0))=INDEX('Quote Comparison'!$E$8:$E$107,MATCH(C327,'Quote Comparison'!$A$8:$A$107,0)),INDEX('Quote Comparison'!$F$8:$F$107,MATCH(B327,'Quote Comparison'!$A$8:$A$107,0))=INDEX('Quote Comparison'!$F$8:$F$107,MATCH(C327,'Quote Comparison'!$A$8:$A$107,0)),INDEX('Quote Comparison'!$G$8:$G$107,MATCH(B327,'Quote Comparison'!$A$8:$A$107,0))=INDEX('Quote Comparison'!$G$8:$G$107,MATCH(C327,'Quote Comparison'!$A$8:$A$107,0)),INDEX('Quote Comparison'!$D$118:$D$217,MATCH(B327,'Quote Comparison'!$A$118:$A$217,0))=INDEX('Quote Comparison'!$D$118:$D$217,MATCH(C327,'Quote Comparison'!$A$118:$A$217,0)),INDEX('Quote Comparison'!$E$118:$E$217,MATCH(B327,'Quote Comparison'!$A$118:$A$217,0))=INDEX('Quote Comparison'!$E$118:$E$217,MATCH(C327,'Quote Comparison'!$A$118:$A$217,0)))),"Opening, revision, currency, delivery or scope differs","Comparable amounts shown"))))))</x:f>
      </x:c>
      <x:c r="K327" s="1"/>
      <x:c r="L327" s="1"/>
      <x:c r="M327" s="1"/>
    </x:row>
  </x:sheetData>
  <x:conditionalFormatting sqref="M8:M107">
    <x:cfRule type="expression" dxfId="6" priority="1">
      <x:formula>AND(M8&lt;&gt;"",M8&lt;&gt;"Recorded",M8&lt;&gt;"Linked",M8&lt;&gt;"Review recorded",M8&lt;&gt;"Geometry review recorded",M8&lt;&gt;"Comparable scope recorded",M8&lt;&gt;"Comparable amounts shown",M8&lt;&gt;"Disposition recorded",M8&lt;&gt;"Receipt closure recorded",NOT(ISNUMBER(M8)))</x:formula>
    </x:cfRule>
  </x:conditionalFormatting>
  <x:conditionalFormatting sqref="I118:I217">
    <x:cfRule type="expression" dxfId="7" priority="2">
      <x:formula>AND(I118&lt;&gt;"",I118&lt;&gt;"Recorded",I118&lt;&gt;"Linked",I118&lt;&gt;"Review recorded",I118&lt;&gt;"Geometry review recorded",I118&lt;&gt;"Comparable scope recorded",I118&lt;&gt;"Comparable amounts shown",I118&lt;&gt;"Disposition recorded",I118&lt;&gt;"Receipt closure recorded",NOT(ISNUMBER(I118)))</x:formula>
    </x:cfRule>
  </x:conditionalFormatting>
  <x:conditionalFormatting sqref="J228:J327">
    <x:cfRule type="expression" dxfId="8" priority="3">
      <x:formula>AND(J228&lt;&gt;"",J228&lt;&gt;"Recorded",J228&lt;&gt;"Linked",J228&lt;&gt;"Review recorded",J228&lt;&gt;"Geometry review recorded",J228&lt;&gt;"Comparable scope recorded",J228&lt;&gt;"Comparable amounts shown",J228&lt;&gt;"Disposition recorded",J228&lt;&gt;"Receipt closure recorded",NOT(ISNUMBER(J228)))</x:formula>
    </x:cfRule>
  </x:conditionalFormatting>
  <x:dataValidations count="3">
    <x:dataValidation type="list" sqref="B118:B217">
      <x:formula1>"Confirmed,Hold"</x:formula1>
    </x:dataValidation>
    <x:dataValidation type="whole" operator="greaterThanOrEqual" sqref="D118:D217">
      <x:formula1>0</x:formula1>
    </x:dataValidation>
    <x:dataValidation type="list" sqref="E118:E217">
      <x:formula1>"each"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4321bdf19007498c"/>
    <x:tablePart xmlns:r="http://schemas.openxmlformats.org/officeDocument/2006/relationships" r:id="R647b4c601016410b"/>
    <x:tablePart xmlns:r="http://schemas.openxmlformats.org/officeDocument/2006/relationships" r:id="R212d90b0c9f5494b"/>
  </x:tableParts>
</x:worksheet>
</file>

<file path=xl/worksheets/sheet5.xml><?xml version="1.0" encoding="utf-8"?>
<x:worksheet xmlns:x="http://schemas.openxmlformats.org/spreadsheetml/2006/main">
  <x:sheetPr>
    <x:tabColor rgb="FF7B8C8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.5600004196167" hidden="0" customWidth="1"/>
    <x:col min="2" max="2" width="25" hidden="0" customWidth="1"/>
    <x:col min="3" max="3" width="26.670000076293945" hidden="0" customWidth="1"/>
    <x:col min="4" max="4" width="20" hidden="0" customWidth="1"/>
    <x:col min="5" max="5" width="18.889999389648438" hidden="0" customWidth="1"/>
    <x:col min="6" max="6" width="15" hidden="0" customWidth="1"/>
    <x:col min="7" max="7" width="15.5600004196167" hidden="0" customWidth="1"/>
    <x:col min="8" max="8" width="16.110000610351562" hidden="0" customWidth="1"/>
    <x:col min="9" max="9" width="18.329999923706055" hidden="0" customWidth="1"/>
    <x:col min="10" max="10" width="27.219999313354492" hidden="0" customWidth="1"/>
    <x:col min="11" max="11" width="32.220001220703125" hidden="0" customWidth="1"/>
    <x:col min="12" max="12" width="30.55999946594238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9" customHeight="1">
      <x:c r="A2" s="2" t="str">
        <x:v>Packing 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4" t="str">
        <x:v>Record each physical arrival as a unique receipt line. Quantity received includes acceptable and damaged units. Record returns against the original receipt; replacements use a new line.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4" t="str">
        <x:v>Receipt lines row 7; disposition row 117; closure row 227. Enter 0 for no returns. Closure uses accepted quantity after returns and every receipt disposition.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Receipt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7" customHeight="1">
      <x:c r="A7" s="17" t="str">
        <x:v>Receipt line ID</x:v>
      </x:c>
      <x:c r="B7" s="18" t="str">
        <x:v>Opening ID</x:v>
      </x:c>
      <x:c r="C7" s="18" t="str">
        <x:v>Drawing revision</x:v>
      </x:c>
      <x:c r="D7" s="18" t="str">
        <x:v>Shipment / crate ID</x:v>
      </x:c>
      <x:c r="E7" s="18" t="str">
        <x:v>Receipt date</x:v>
      </x:c>
      <x:c r="F7" s="18" t="str">
        <x:v>Received quantity</x:v>
      </x:c>
      <x:c r="G7" s="18" t="str">
        <x:v>Count unit</x:v>
      </x:c>
      <x:c r="H7" s="18" t="str">
        <x:v>Acceptable on arrival</x:v>
      </x:c>
      <x:c r="I7" s="18" t="str">
        <x:v>Damaged on arrival</x:v>
      </x:c>
      <x:c r="J7" s="18" t="str">
        <x:v>Missing parts reference or None</x:v>
      </x:c>
      <x:c r="K7" s="18" t="str">
        <x:v>Inspection / photo reference</x:v>
      </x:c>
      <x:c r="L7" s="19" t="str">
        <x:v>Receipt state</x:v>
      </x:c>
    </x:row>
    <x:row r="8" ht="28" customHeight="1">
      <x:c r="A8" s="23"/>
      <x:c r="B8" s="23"/>
      <x:c r="C8" s="23"/>
      <x:c r="D8" s="23"/>
      <x:c r="E8" s="26"/>
      <x:c r="F8" s="24"/>
      <x:c r="G8" s="22"/>
      <x:c r="H8" s="24"/>
      <x:c r="I8" s="24"/>
      <x:c r="J8" s="23"/>
      <x:c r="K8" s="23"/>
      <x:c r="L8" s="25" t="str">
        <x:f>IF(LEN(A8&amp;"")=0,IF(COUNTA(A8,B8,C8,D8,E8,F8,G8,H8,I8,J8,K8)=0,"","Enter Receipt line ID"),IF(COUNTIFS('Packing Receipt'!$A$8:$A$107,A8)&lt;&gt;1,"Duplicate Receipt line ID",IF(OR(LEN(B8&amp;"")=0,LEN(C8&amp;"")=0,LEN(D8&amp;"")=0,LEN(E8&amp;"")=0,LEN(F8&amp;"")=0,LEN(G8&amp;"")=0,LEN(H8&amp;"")=0,LEN(I8&amp;"")=0,LEN(J8&amp;"")=0,LEN(K8&amp;"")=0),"Complete receipt and inspection fields",IF(OR(NOT(ISNUMBER(F8)),NOT(ISNUMBER(H8)),NOT(ISNUMBER(I8)),F8&lt;0,H8&lt;0,I8&lt;0,MOD(F8,1)&lt;&gt;0,MOD(H8,1)&lt;&gt;0,MOD(I8,1)&lt;&gt;0),"Counts must be nonnegative integers",IF(F8&lt;&gt;H8+I8,"Acceptable plus damaged differs from received",IF(G8&lt;&gt;"each","Count unit differs from order",IF(OR(NOT(ISNUMBER(E8)),E8&lt;=0),"Enter valid receipt date",IF(COUNTIFS('Opening Schedule'!$A$8:$A$107,B8)&lt;&gt;1,"Missing or duplicate Opening ID",IF(INDEX('Opening Schedule'!$G$8:$G$107,MATCH(B8,'Opening Schedule'!$A$8:$A$107,0))&lt;&gt;C8,"Revision mismatch",IF(INDEX('Opening Schedule'!$K$8:$K$107,MATCH(B8,'Opening Schedule'!$A$8:$A$107,0))&lt;&gt;"Recorded","Opening record incomplete","Linked"))))))))))</x:f>
      </x:c>
    </x:row>
    <x:row r="9" ht="28" customHeight="1">
      <x:c r="A9" s="23"/>
      <x:c r="B9" s="23"/>
      <x:c r="C9" s="23"/>
      <x:c r="D9" s="23"/>
      <x:c r="E9" s="26"/>
      <x:c r="F9" s="24"/>
      <x:c r="G9" s="22"/>
      <x:c r="H9" s="24"/>
      <x:c r="I9" s="24"/>
      <x:c r="J9" s="23"/>
      <x:c r="K9" s="23"/>
      <x:c r="L9" s="25" t="str">
        <x:f>IF(LEN(A9&amp;"")=0,IF(COUNTA(A9,B9,C9,D9,E9,F9,G9,H9,I9,J9,K9)=0,"","Enter Receipt line ID"),IF(COUNTIFS('Packing Receipt'!$A$8:$A$107,A9)&lt;&gt;1,"Duplicate Receipt line ID",IF(OR(LEN(B9&amp;"")=0,LEN(C9&amp;"")=0,LEN(D9&amp;"")=0,LEN(E9&amp;"")=0,LEN(F9&amp;"")=0,LEN(G9&amp;"")=0,LEN(H9&amp;"")=0,LEN(I9&amp;"")=0,LEN(J9&amp;"")=0,LEN(K9&amp;"")=0),"Complete receipt and inspection fields",IF(OR(NOT(ISNUMBER(F9)),NOT(ISNUMBER(H9)),NOT(ISNUMBER(I9)),F9&lt;0,H9&lt;0,I9&lt;0,MOD(F9,1)&lt;&gt;0,MOD(H9,1)&lt;&gt;0,MOD(I9,1)&lt;&gt;0),"Counts must be nonnegative integers",IF(F9&lt;&gt;H9+I9,"Acceptable plus damaged differs from received",IF(G9&lt;&gt;"each","Count unit differs from order",IF(OR(NOT(ISNUMBER(E9)),E9&lt;=0),"Enter valid receipt date",IF(COUNTIFS('Opening Schedule'!$A$8:$A$107,B9)&lt;&gt;1,"Missing or duplicate Opening ID",IF(INDEX('Opening Schedule'!$G$8:$G$107,MATCH(B9,'Opening Schedule'!$A$8:$A$107,0))&lt;&gt;C9,"Revision mismatch",IF(INDEX('Opening Schedule'!$K$8:$K$107,MATCH(B9,'Opening Schedule'!$A$8:$A$107,0))&lt;&gt;"Recorded","Opening record incomplete","Linked"))))))))))</x:f>
      </x:c>
    </x:row>
    <x:row r="10" ht="28" customHeight="1">
      <x:c r="A10" s="23"/>
      <x:c r="B10" s="23"/>
      <x:c r="C10" s="23"/>
      <x:c r="D10" s="23"/>
      <x:c r="E10" s="26"/>
      <x:c r="F10" s="24"/>
      <x:c r="G10" s="22"/>
      <x:c r="H10" s="24"/>
      <x:c r="I10" s="24"/>
      <x:c r="J10" s="23"/>
      <x:c r="K10" s="23"/>
      <x:c r="L10" s="25" t="str">
        <x:f>IF(LEN(A10&amp;"")=0,IF(COUNTA(A10,B10,C10,D10,E10,F10,G10,H10,I10,J10,K10)=0,"","Enter Receipt line ID"),IF(COUNTIFS('Packing Receipt'!$A$8:$A$107,A10)&lt;&gt;1,"Duplicate Receipt line ID",IF(OR(LEN(B10&amp;"")=0,LEN(C10&amp;"")=0,LEN(D10&amp;"")=0,LEN(E10&amp;"")=0,LEN(F10&amp;"")=0,LEN(G10&amp;"")=0,LEN(H10&amp;"")=0,LEN(I10&amp;"")=0,LEN(J10&amp;"")=0,LEN(K10&amp;"")=0),"Complete receipt and inspection fields",IF(OR(NOT(ISNUMBER(F10)),NOT(ISNUMBER(H10)),NOT(ISNUMBER(I10)),F10&lt;0,H10&lt;0,I10&lt;0,MOD(F10,1)&lt;&gt;0,MOD(H10,1)&lt;&gt;0,MOD(I10,1)&lt;&gt;0),"Counts must be nonnegative integers",IF(F10&lt;&gt;H10+I10,"Acceptable plus damaged differs from received",IF(G10&lt;&gt;"each","Count unit differs from order",IF(OR(NOT(ISNUMBER(E10)),E10&lt;=0),"Enter valid receipt date",IF(COUNTIFS('Opening Schedule'!$A$8:$A$107,B10)&lt;&gt;1,"Missing or duplicate Opening ID",IF(INDEX('Opening Schedule'!$G$8:$G$107,MATCH(B10,'Opening Schedule'!$A$8:$A$107,0))&lt;&gt;C10,"Revision mismatch",IF(INDEX('Opening Schedule'!$K$8:$K$107,MATCH(B10,'Opening Schedule'!$A$8:$A$107,0))&lt;&gt;"Recorded","Opening record incomplete","Linked"))))))))))</x:f>
      </x:c>
    </x:row>
    <x:row r="11" ht="28" customHeight="1">
      <x:c r="A11" s="23"/>
      <x:c r="B11" s="23"/>
      <x:c r="C11" s="23"/>
      <x:c r="D11" s="23"/>
      <x:c r="E11" s="26"/>
      <x:c r="F11" s="24"/>
      <x:c r="G11" s="22"/>
      <x:c r="H11" s="24"/>
      <x:c r="I11" s="24"/>
      <x:c r="J11" s="23"/>
      <x:c r="K11" s="23"/>
      <x:c r="L11" s="25" t="str">
        <x:f>IF(LEN(A11&amp;"")=0,IF(COUNTA(A11,B11,C11,D11,E11,F11,G11,H11,I11,J11,K11)=0,"","Enter Receipt line ID"),IF(COUNTIFS('Packing Receipt'!$A$8:$A$107,A11)&lt;&gt;1,"Duplicate Receipt line ID",IF(OR(LEN(B11&amp;"")=0,LEN(C11&amp;"")=0,LEN(D11&amp;"")=0,LEN(E11&amp;"")=0,LEN(F11&amp;"")=0,LEN(G11&amp;"")=0,LEN(H11&amp;"")=0,LEN(I11&amp;"")=0,LEN(J11&amp;"")=0,LEN(K11&amp;"")=0),"Complete receipt and inspection fields",IF(OR(NOT(ISNUMBER(F11)),NOT(ISNUMBER(H11)),NOT(ISNUMBER(I11)),F11&lt;0,H11&lt;0,I11&lt;0,MOD(F11,1)&lt;&gt;0,MOD(H11,1)&lt;&gt;0,MOD(I11,1)&lt;&gt;0),"Counts must be nonnegative integers",IF(F11&lt;&gt;H11+I11,"Acceptable plus damaged differs from received",IF(G11&lt;&gt;"each","Count unit differs from order",IF(OR(NOT(ISNUMBER(E11)),E11&lt;=0),"Enter valid receipt date",IF(COUNTIFS('Opening Schedule'!$A$8:$A$107,B11)&lt;&gt;1,"Missing or duplicate Opening ID",IF(INDEX('Opening Schedule'!$G$8:$G$107,MATCH(B11,'Opening Schedule'!$A$8:$A$107,0))&lt;&gt;C11,"Revision mismatch",IF(INDEX('Opening Schedule'!$K$8:$K$107,MATCH(B11,'Opening Schedule'!$A$8:$A$107,0))&lt;&gt;"Recorded","Opening record incomplete","Linked"))))))))))</x:f>
      </x:c>
    </x:row>
    <x:row r="12" ht="28" customHeight="1">
      <x:c r="A12" s="23"/>
      <x:c r="B12" s="23"/>
      <x:c r="C12" s="23"/>
      <x:c r="D12" s="23"/>
      <x:c r="E12" s="26"/>
      <x:c r="F12" s="24"/>
      <x:c r="G12" s="22"/>
      <x:c r="H12" s="24"/>
      <x:c r="I12" s="24"/>
      <x:c r="J12" s="23"/>
      <x:c r="K12" s="23"/>
      <x:c r="L12" s="25" t="str">
        <x:f>IF(LEN(A12&amp;"")=0,IF(COUNTA(A12,B12,C12,D12,E12,F12,G12,H12,I12,J12,K12)=0,"","Enter Receipt line ID"),IF(COUNTIFS('Packing Receipt'!$A$8:$A$107,A12)&lt;&gt;1,"Duplicate Receipt line ID",IF(OR(LEN(B12&amp;"")=0,LEN(C12&amp;"")=0,LEN(D12&amp;"")=0,LEN(E12&amp;"")=0,LEN(F12&amp;"")=0,LEN(G12&amp;"")=0,LEN(H12&amp;"")=0,LEN(I12&amp;"")=0,LEN(J12&amp;"")=0,LEN(K12&amp;"")=0),"Complete receipt and inspection fields",IF(OR(NOT(ISNUMBER(F12)),NOT(ISNUMBER(H12)),NOT(ISNUMBER(I12)),F12&lt;0,H12&lt;0,I12&lt;0,MOD(F12,1)&lt;&gt;0,MOD(H12,1)&lt;&gt;0,MOD(I12,1)&lt;&gt;0),"Counts must be nonnegative integers",IF(F12&lt;&gt;H12+I12,"Acceptable plus damaged differs from received",IF(G12&lt;&gt;"each","Count unit differs from order",IF(OR(NOT(ISNUMBER(E12)),E12&lt;=0),"Enter valid receipt date",IF(COUNTIFS('Opening Schedule'!$A$8:$A$107,B12)&lt;&gt;1,"Missing or duplicate Opening ID",IF(INDEX('Opening Schedule'!$G$8:$G$107,MATCH(B12,'Opening Schedule'!$A$8:$A$107,0))&lt;&gt;C12,"Revision mismatch",IF(INDEX('Opening Schedule'!$K$8:$K$107,MATCH(B12,'Opening Schedule'!$A$8:$A$107,0))&lt;&gt;"Recorded","Opening record incomplete","Linked"))))))))))</x:f>
      </x:c>
    </x:row>
    <x:row r="13" ht="28" customHeight="1">
      <x:c r="A13" s="23"/>
      <x:c r="B13" s="23"/>
      <x:c r="C13" s="23"/>
      <x:c r="D13" s="23"/>
      <x:c r="E13" s="26"/>
      <x:c r="F13" s="24"/>
      <x:c r="G13" s="22"/>
      <x:c r="H13" s="24"/>
      <x:c r="I13" s="24"/>
      <x:c r="J13" s="23"/>
      <x:c r="K13" s="23"/>
      <x:c r="L13" s="25" t="str">
        <x:f>IF(LEN(A13&amp;"")=0,IF(COUNTA(A13,B13,C13,D13,E13,F13,G13,H13,I13,J13,K13)=0,"","Enter Receipt line ID"),IF(COUNTIFS('Packing Receipt'!$A$8:$A$107,A13)&lt;&gt;1,"Duplicate Receipt line ID",IF(OR(LEN(B13&amp;"")=0,LEN(C13&amp;"")=0,LEN(D13&amp;"")=0,LEN(E13&amp;"")=0,LEN(F13&amp;"")=0,LEN(G13&amp;"")=0,LEN(H13&amp;"")=0,LEN(I13&amp;"")=0,LEN(J13&amp;"")=0,LEN(K13&amp;"")=0),"Complete receipt and inspection fields",IF(OR(NOT(ISNUMBER(F13)),NOT(ISNUMBER(H13)),NOT(ISNUMBER(I13)),F13&lt;0,H13&lt;0,I13&lt;0,MOD(F13,1)&lt;&gt;0,MOD(H13,1)&lt;&gt;0,MOD(I13,1)&lt;&gt;0),"Counts must be nonnegative integers",IF(F13&lt;&gt;H13+I13,"Acceptable plus damaged differs from received",IF(G13&lt;&gt;"each","Count unit differs from order",IF(OR(NOT(ISNUMBER(E13)),E13&lt;=0),"Enter valid receipt date",IF(COUNTIFS('Opening Schedule'!$A$8:$A$107,B13)&lt;&gt;1,"Missing or duplicate Opening ID",IF(INDEX('Opening Schedule'!$G$8:$G$107,MATCH(B13,'Opening Schedule'!$A$8:$A$107,0))&lt;&gt;C13,"Revision mismatch",IF(INDEX('Opening Schedule'!$K$8:$K$107,MATCH(B13,'Opening Schedule'!$A$8:$A$107,0))&lt;&gt;"Recorded","Opening record incomplete","Linked"))))))))))</x:f>
      </x:c>
    </x:row>
    <x:row r="14" ht="28" customHeight="1">
      <x:c r="A14" s="23"/>
      <x:c r="B14" s="23"/>
      <x:c r="C14" s="23"/>
      <x:c r="D14" s="23"/>
      <x:c r="E14" s="26"/>
      <x:c r="F14" s="24"/>
      <x:c r="G14" s="22"/>
      <x:c r="H14" s="24"/>
      <x:c r="I14" s="24"/>
      <x:c r="J14" s="23"/>
      <x:c r="K14" s="23"/>
      <x:c r="L14" s="25" t="str">
        <x:f>IF(LEN(A14&amp;"")=0,IF(COUNTA(A14,B14,C14,D14,E14,F14,G14,H14,I14,J14,K14)=0,"","Enter Receipt line ID"),IF(COUNTIFS('Packing Receipt'!$A$8:$A$107,A14)&lt;&gt;1,"Duplicate Receipt line ID",IF(OR(LEN(B14&amp;"")=0,LEN(C14&amp;"")=0,LEN(D14&amp;"")=0,LEN(E14&amp;"")=0,LEN(F14&amp;"")=0,LEN(G14&amp;"")=0,LEN(H14&amp;"")=0,LEN(I14&amp;"")=0,LEN(J14&amp;"")=0,LEN(K14&amp;"")=0),"Complete receipt and inspection fields",IF(OR(NOT(ISNUMBER(F14)),NOT(ISNUMBER(H14)),NOT(ISNUMBER(I14)),F14&lt;0,H14&lt;0,I14&lt;0,MOD(F14,1)&lt;&gt;0,MOD(H14,1)&lt;&gt;0,MOD(I14,1)&lt;&gt;0),"Counts must be nonnegative integers",IF(F14&lt;&gt;H14+I14,"Acceptable plus damaged differs from received",IF(G14&lt;&gt;"each","Count unit differs from order",IF(OR(NOT(ISNUMBER(E14)),E14&lt;=0),"Enter valid receipt date",IF(COUNTIFS('Opening Schedule'!$A$8:$A$107,B14)&lt;&gt;1,"Missing or duplicate Opening ID",IF(INDEX('Opening Schedule'!$G$8:$G$107,MATCH(B14,'Opening Schedule'!$A$8:$A$107,0))&lt;&gt;C14,"Revision mismatch",IF(INDEX('Opening Schedule'!$K$8:$K$107,MATCH(B14,'Opening Schedule'!$A$8:$A$107,0))&lt;&gt;"Recorded","Opening record incomplete","Linked"))))))))))</x:f>
      </x:c>
    </x:row>
    <x:row r="15" ht="28" customHeight="1">
      <x:c r="A15" s="23"/>
      <x:c r="B15" s="23"/>
      <x:c r="C15" s="23"/>
      <x:c r="D15" s="23"/>
      <x:c r="E15" s="26"/>
      <x:c r="F15" s="24"/>
      <x:c r="G15" s="22"/>
      <x:c r="H15" s="24"/>
      <x:c r="I15" s="24"/>
      <x:c r="J15" s="23"/>
      <x:c r="K15" s="23"/>
      <x:c r="L15" s="25" t="str">
        <x:f>IF(LEN(A15&amp;"")=0,IF(COUNTA(A15,B15,C15,D15,E15,F15,G15,H15,I15,J15,K15)=0,"","Enter Receipt line ID"),IF(COUNTIFS('Packing Receipt'!$A$8:$A$107,A15)&lt;&gt;1,"Duplicate Receipt line ID",IF(OR(LEN(B15&amp;"")=0,LEN(C15&amp;"")=0,LEN(D15&amp;"")=0,LEN(E15&amp;"")=0,LEN(F15&amp;"")=0,LEN(G15&amp;"")=0,LEN(H15&amp;"")=0,LEN(I15&amp;"")=0,LEN(J15&amp;"")=0,LEN(K15&amp;"")=0),"Complete receipt and inspection fields",IF(OR(NOT(ISNUMBER(F15)),NOT(ISNUMBER(H15)),NOT(ISNUMBER(I15)),F15&lt;0,H15&lt;0,I15&lt;0,MOD(F15,1)&lt;&gt;0,MOD(H15,1)&lt;&gt;0,MOD(I15,1)&lt;&gt;0),"Counts must be nonnegative integers",IF(F15&lt;&gt;H15+I15,"Acceptable plus damaged differs from received",IF(G15&lt;&gt;"each","Count unit differs from order",IF(OR(NOT(ISNUMBER(E15)),E15&lt;=0),"Enter valid receipt date",IF(COUNTIFS('Opening Schedule'!$A$8:$A$107,B15)&lt;&gt;1,"Missing or duplicate Opening ID",IF(INDEX('Opening Schedule'!$G$8:$G$107,MATCH(B15,'Opening Schedule'!$A$8:$A$107,0))&lt;&gt;C15,"Revision mismatch",IF(INDEX('Opening Schedule'!$K$8:$K$107,MATCH(B15,'Opening Schedule'!$A$8:$A$107,0))&lt;&gt;"Recorded","Opening record incomplete","Linked"))))))))))</x:f>
      </x:c>
    </x:row>
    <x:row r="16" ht="28" customHeight="1">
      <x:c r="A16" s="23"/>
      <x:c r="B16" s="23"/>
      <x:c r="C16" s="23"/>
      <x:c r="D16" s="23"/>
      <x:c r="E16" s="26"/>
      <x:c r="F16" s="24"/>
      <x:c r="G16" s="22"/>
      <x:c r="H16" s="24"/>
      <x:c r="I16" s="24"/>
      <x:c r="J16" s="23"/>
      <x:c r="K16" s="23"/>
      <x:c r="L16" s="25" t="str">
        <x:f>IF(LEN(A16&amp;"")=0,IF(COUNTA(A16,B16,C16,D16,E16,F16,G16,H16,I16,J16,K16)=0,"","Enter Receipt line ID"),IF(COUNTIFS('Packing Receipt'!$A$8:$A$107,A16)&lt;&gt;1,"Duplicate Receipt line ID",IF(OR(LEN(B16&amp;"")=0,LEN(C16&amp;"")=0,LEN(D16&amp;"")=0,LEN(E16&amp;"")=0,LEN(F16&amp;"")=0,LEN(G16&amp;"")=0,LEN(H16&amp;"")=0,LEN(I16&amp;"")=0,LEN(J16&amp;"")=0,LEN(K16&amp;"")=0),"Complete receipt and inspection fields",IF(OR(NOT(ISNUMBER(F16)),NOT(ISNUMBER(H16)),NOT(ISNUMBER(I16)),F16&lt;0,H16&lt;0,I16&lt;0,MOD(F16,1)&lt;&gt;0,MOD(H16,1)&lt;&gt;0,MOD(I16,1)&lt;&gt;0),"Counts must be nonnegative integers",IF(F16&lt;&gt;H16+I16,"Acceptable plus damaged differs from received",IF(G16&lt;&gt;"each","Count unit differs from order",IF(OR(NOT(ISNUMBER(E16)),E16&lt;=0),"Enter valid receipt date",IF(COUNTIFS('Opening Schedule'!$A$8:$A$107,B16)&lt;&gt;1,"Missing or duplicate Opening ID",IF(INDEX('Opening Schedule'!$G$8:$G$107,MATCH(B16,'Opening Schedule'!$A$8:$A$107,0))&lt;&gt;C16,"Revision mismatch",IF(INDEX('Opening Schedule'!$K$8:$K$107,MATCH(B16,'Opening Schedule'!$A$8:$A$107,0))&lt;&gt;"Recorded","Opening record incomplete","Linked"))))))))))</x:f>
      </x:c>
    </x:row>
    <x:row r="17" ht="28" customHeight="1">
      <x:c r="A17" s="23"/>
      <x:c r="B17" s="23"/>
      <x:c r="C17" s="23"/>
      <x:c r="D17" s="23"/>
      <x:c r="E17" s="26"/>
      <x:c r="F17" s="24"/>
      <x:c r="G17" s="22"/>
      <x:c r="H17" s="24"/>
      <x:c r="I17" s="24"/>
      <x:c r="J17" s="23"/>
      <x:c r="K17" s="23"/>
      <x:c r="L17" s="25" t="str">
        <x:f>IF(LEN(A17&amp;"")=0,IF(COUNTA(A17,B17,C17,D17,E17,F17,G17,H17,I17,J17,K17)=0,"","Enter Receipt line ID"),IF(COUNTIFS('Packing Receipt'!$A$8:$A$107,A17)&lt;&gt;1,"Duplicate Receipt line ID",IF(OR(LEN(B17&amp;"")=0,LEN(C17&amp;"")=0,LEN(D17&amp;"")=0,LEN(E17&amp;"")=0,LEN(F17&amp;"")=0,LEN(G17&amp;"")=0,LEN(H17&amp;"")=0,LEN(I17&amp;"")=0,LEN(J17&amp;"")=0,LEN(K17&amp;"")=0),"Complete receipt and inspection fields",IF(OR(NOT(ISNUMBER(F17)),NOT(ISNUMBER(H17)),NOT(ISNUMBER(I17)),F17&lt;0,H17&lt;0,I17&lt;0,MOD(F17,1)&lt;&gt;0,MOD(H17,1)&lt;&gt;0,MOD(I17,1)&lt;&gt;0),"Counts must be nonnegative integers",IF(F17&lt;&gt;H17+I17,"Acceptable plus damaged differs from received",IF(G17&lt;&gt;"each","Count unit differs from order",IF(OR(NOT(ISNUMBER(E17)),E17&lt;=0),"Enter valid receipt date",IF(COUNTIFS('Opening Schedule'!$A$8:$A$107,B17)&lt;&gt;1,"Missing or duplicate Opening ID",IF(INDEX('Opening Schedule'!$G$8:$G$107,MATCH(B17,'Opening Schedule'!$A$8:$A$107,0))&lt;&gt;C17,"Revision mismatch",IF(INDEX('Opening Schedule'!$K$8:$K$107,MATCH(B17,'Opening Schedule'!$A$8:$A$107,0))&lt;&gt;"Recorded","Opening record incomplete","Linked"))))))))))</x:f>
      </x:c>
    </x:row>
    <x:row r="18" ht="28" customHeight="1">
      <x:c r="A18" s="23"/>
      <x:c r="B18" s="23"/>
      <x:c r="C18" s="23"/>
      <x:c r="D18" s="23"/>
      <x:c r="E18" s="26"/>
      <x:c r="F18" s="24"/>
      <x:c r="G18" s="22"/>
      <x:c r="H18" s="24"/>
      <x:c r="I18" s="24"/>
      <x:c r="J18" s="23"/>
      <x:c r="K18" s="23"/>
      <x:c r="L18" s="25" t="str">
        <x:f>IF(LEN(A18&amp;"")=0,IF(COUNTA(A18,B18,C18,D18,E18,F18,G18,H18,I18,J18,K18)=0,"","Enter Receipt line ID"),IF(COUNTIFS('Packing Receipt'!$A$8:$A$107,A18)&lt;&gt;1,"Duplicate Receipt line ID",IF(OR(LEN(B18&amp;"")=0,LEN(C18&amp;"")=0,LEN(D18&amp;"")=0,LEN(E18&amp;"")=0,LEN(F18&amp;"")=0,LEN(G18&amp;"")=0,LEN(H18&amp;"")=0,LEN(I18&amp;"")=0,LEN(J18&amp;"")=0,LEN(K18&amp;"")=0),"Complete receipt and inspection fields",IF(OR(NOT(ISNUMBER(F18)),NOT(ISNUMBER(H18)),NOT(ISNUMBER(I18)),F18&lt;0,H18&lt;0,I18&lt;0,MOD(F18,1)&lt;&gt;0,MOD(H18,1)&lt;&gt;0,MOD(I18,1)&lt;&gt;0),"Counts must be nonnegative integers",IF(F18&lt;&gt;H18+I18,"Acceptable plus damaged differs from received",IF(G18&lt;&gt;"each","Count unit differs from order",IF(OR(NOT(ISNUMBER(E18)),E18&lt;=0),"Enter valid receipt date",IF(COUNTIFS('Opening Schedule'!$A$8:$A$107,B18)&lt;&gt;1,"Missing or duplicate Opening ID",IF(INDEX('Opening Schedule'!$G$8:$G$107,MATCH(B18,'Opening Schedule'!$A$8:$A$107,0))&lt;&gt;C18,"Revision mismatch",IF(INDEX('Opening Schedule'!$K$8:$K$107,MATCH(B18,'Opening Schedule'!$A$8:$A$107,0))&lt;&gt;"Recorded","Opening record incomplete","Linked"))))))))))</x:f>
      </x:c>
    </x:row>
    <x:row r="19" ht="28" customHeight="1">
      <x:c r="A19" s="23"/>
      <x:c r="B19" s="23"/>
      <x:c r="C19" s="23"/>
      <x:c r="D19" s="23"/>
      <x:c r="E19" s="26"/>
      <x:c r="F19" s="24"/>
      <x:c r="G19" s="22"/>
      <x:c r="H19" s="24"/>
      <x:c r="I19" s="24"/>
      <x:c r="J19" s="23"/>
      <x:c r="K19" s="23"/>
      <x:c r="L19" s="25" t="str">
        <x:f>IF(LEN(A19&amp;"")=0,IF(COUNTA(A19,B19,C19,D19,E19,F19,G19,H19,I19,J19,K19)=0,"","Enter Receipt line ID"),IF(COUNTIFS('Packing Receipt'!$A$8:$A$107,A19)&lt;&gt;1,"Duplicate Receipt line ID",IF(OR(LEN(B19&amp;"")=0,LEN(C19&amp;"")=0,LEN(D19&amp;"")=0,LEN(E19&amp;"")=0,LEN(F19&amp;"")=0,LEN(G19&amp;"")=0,LEN(H19&amp;"")=0,LEN(I19&amp;"")=0,LEN(J19&amp;"")=0,LEN(K19&amp;"")=0),"Complete receipt and inspection fields",IF(OR(NOT(ISNUMBER(F19)),NOT(ISNUMBER(H19)),NOT(ISNUMBER(I19)),F19&lt;0,H19&lt;0,I19&lt;0,MOD(F19,1)&lt;&gt;0,MOD(H19,1)&lt;&gt;0,MOD(I19,1)&lt;&gt;0),"Counts must be nonnegative integers",IF(F19&lt;&gt;H19+I19,"Acceptable plus damaged differs from received",IF(G19&lt;&gt;"each","Count unit differs from order",IF(OR(NOT(ISNUMBER(E19)),E19&lt;=0),"Enter valid receipt date",IF(COUNTIFS('Opening Schedule'!$A$8:$A$107,B19)&lt;&gt;1,"Missing or duplicate Opening ID",IF(INDEX('Opening Schedule'!$G$8:$G$107,MATCH(B19,'Opening Schedule'!$A$8:$A$107,0))&lt;&gt;C19,"Revision mismatch",IF(INDEX('Opening Schedule'!$K$8:$K$107,MATCH(B19,'Opening Schedule'!$A$8:$A$107,0))&lt;&gt;"Recorded","Opening record incomplete","Linked"))))))))))</x:f>
      </x:c>
    </x:row>
    <x:row r="20" ht="28" customHeight="1">
      <x:c r="A20" s="23"/>
      <x:c r="B20" s="23"/>
      <x:c r="C20" s="23"/>
      <x:c r="D20" s="23"/>
      <x:c r="E20" s="26"/>
      <x:c r="F20" s="24"/>
      <x:c r="G20" s="22"/>
      <x:c r="H20" s="24"/>
      <x:c r="I20" s="24"/>
      <x:c r="J20" s="23"/>
      <x:c r="K20" s="23"/>
      <x:c r="L20" s="25" t="str">
        <x:f>IF(LEN(A20&amp;"")=0,IF(COUNTA(A20,B20,C20,D20,E20,F20,G20,H20,I20,J20,K20)=0,"","Enter Receipt line ID"),IF(COUNTIFS('Packing Receipt'!$A$8:$A$107,A20)&lt;&gt;1,"Duplicate Receipt line ID",IF(OR(LEN(B20&amp;"")=0,LEN(C20&amp;"")=0,LEN(D20&amp;"")=0,LEN(E20&amp;"")=0,LEN(F20&amp;"")=0,LEN(G20&amp;"")=0,LEN(H20&amp;"")=0,LEN(I20&amp;"")=0,LEN(J20&amp;"")=0,LEN(K20&amp;"")=0),"Complete receipt and inspection fields",IF(OR(NOT(ISNUMBER(F20)),NOT(ISNUMBER(H20)),NOT(ISNUMBER(I20)),F20&lt;0,H20&lt;0,I20&lt;0,MOD(F20,1)&lt;&gt;0,MOD(H20,1)&lt;&gt;0,MOD(I20,1)&lt;&gt;0),"Counts must be nonnegative integers",IF(F20&lt;&gt;H20+I20,"Acceptable plus damaged differs from received",IF(G20&lt;&gt;"each","Count unit differs from order",IF(OR(NOT(ISNUMBER(E20)),E20&lt;=0),"Enter valid receipt date",IF(COUNTIFS('Opening Schedule'!$A$8:$A$107,B20)&lt;&gt;1,"Missing or duplicate Opening ID",IF(INDEX('Opening Schedule'!$G$8:$G$107,MATCH(B20,'Opening Schedule'!$A$8:$A$107,0))&lt;&gt;C20,"Revision mismatch",IF(INDEX('Opening Schedule'!$K$8:$K$107,MATCH(B20,'Opening Schedule'!$A$8:$A$107,0))&lt;&gt;"Recorded","Opening record incomplete","Linked"))))))))))</x:f>
      </x:c>
    </x:row>
    <x:row r="21" ht="28" customHeight="1">
      <x:c r="A21" s="23"/>
      <x:c r="B21" s="23"/>
      <x:c r="C21" s="23"/>
      <x:c r="D21" s="23"/>
      <x:c r="E21" s="26"/>
      <x:c r="F21" s="24"/>
      <x:c r="G21" s="22"/>
      <x:c r="H21" s="24"/>
      <x:c r="I21" s="24"/>
      <x:c r="J21" s="23"/>
      <x:c r="K21" s="23"/>
      <x:c r="L21" s="25" t="str">
        <x:f>IF(LEN(A21&amp;"")=0,IF(COUNTA(A21,B21,C21,D21,E21,F21,G21,H21,I21,J21,K21)=0,"","Enter Receipt line ID"),IF(COUNTIFS('Packing Receipt'!$A$8:$A$107,A21)&lt;&gt;1,"Duplicate Receipt line ID",IF(OR(LEN(B21&amp;"")=0,LEN(C21&amp;"")=0,LEN(D21&amp;"")=0,LEN(E21&amp;"")=0,LEN(F21&amp;"")=0,LEN(G21&amp;"")=0,LEN(H21&amp;"")=0,LEN(I21&amp;"")=0,LEN(J21&amp;"")=0,LEN(K21&amp;"")=0),"Complete receipt and inspection fields",IF(OR(NOT(ISNUMBER(F21)),NOT(ISNUMBER(H21)),NOT(ISNUMBER(I21)),F21&lt;0,H21&lt;0,I21&lt;0,MOD(F21,1)&lt;&gt;0,MOD(H21,1)&lt;&gt;0,MOD(I21,1)&lt;&gt;0),"Counts must be nonnegative integers",IF(F21&lt;&gt;H21+I21,"Acceptable plus damaged differs from received",IF(G21&lt;&gt;"each","Count unit differs from order",IF(OR(NOT(ISNUMBER(E21)),E21&lt;=0),"Enter valid receipt date",IF(COUNTIFS('Opening Schedule'!$A$8:$A$107,B21)&lt;&gt;1,"Missing or duplicate Opening ID",IF(INDEX('Opening Schedule'!$G$8:$G$107,MATCH(B21,'Opening Schedule'!$A$8:$A$107,0))&lt;&gt;C21,"Revision mismatch",IF(INDEX('Opening Schedule'!$K$8:$K$107,MATCH(B21,'Opening Schedule'!$A$8:$A$107,0))&lt;&gt;"Recorded","Opening record incomplete","Linked"))))))))))</x:f>
      </x:c>
    </x:row>
    <x:row r="22" ht="28" customHeight="1">
      <x:c r="A22" s="23"/>
      <x:c r="B22" s="23"/>
      <x:c r="C22" s="23"/>
      <x:c r="D22" s="23"/>
      <x:c r="E22" s="26"/>
      <x:c r="F22" s="24"/>
      <x:c r="G22" s="22"/>
      <x:c r="H22" s="24"/>
      <x:c r="I22" s="24"/>
      <x:c r="J22" s="23"/>
      <x:c r="K22" s="23"/>
      <x:c r="L22" s="25" t="str">
        <x:f>IF(LEN(A22&amp;"")=0,IF(COUNTA(A22,B22,C22,D22,E22,F22,G22,H22,I22,J22,K22)=0,"","Enter Receipt line ID"),IF(COUNTIFS('Packing Receipt'!$A$8:$A$107,A22)&lt;&gt;1,"Duplicate Receipt line ID",IF(OR(LEN(B22&amp;"")=0,LEN(C22&amp;"")=0,LEN(D22&amp;"")=0,LEN(E22&amp;"")=0,LEN(F22&amp;"")=0,LEN(G22&amp;"")=0,LEN(H22&amp;"")=0,LEN(I22&amp;"")=0,LEN(J22&amp;"")=0,LEN(K22&amp;"")=0),"Complete receipt and inspection fields",IF(OR(NOT(ISNUMBER(F22)),NOT(ISNUMBER(H22)),NOT(ISNUMBER(I22)),F22&lt;0,H22&lt;0,I22&lt;0,MOD(F22,1)&lt;&gt;0,MOD(H22,1)&lt;&gt;0,MOD(I22,1)&lt;&gt;0),"Counts must be nonnegative integers",IF(F22&lt;&gt;H22+I22,"Acceptable plus damaged differs from received",IF(G22&lt;&gt;"each","Count unit differs from order",IF(OR(NOT(ISNUMBER(E22)),E22&lt;=0),"Enter valid receipt date",IF(COUNTIFS('Opening Schedule'!$A$8:$A$107,B22)&lt;&gt;1,"Missing or duplicate Opening ID",IF(INDEX('Opening Schedule'!$G$8:$G$107,MATCH(B22,'Opening Schedule'!$A$8:$A$107,0))&lt;&gt;C22,"Revision mismatch",IF(INDEX('Opening Schedule'!$K$8:$K$107,MATCH(B22,'Opening Schedule'!$A$8:$A$107,0))&lt;&gt;"Recorded","Opening record incomplete","Linked"))))))))))</x:f>
      </x:c>
    </x:row>
    <x:row r="23" ht="28" customHeight="1">
      <x:c r="A23" s="23"/>
      <x:c r="B23" s="23"/>
      <x:c r="C23" s="23"/>
      <x:c r="D23" s="23"/>
      <x:c r="E23" s="26"/>
      <x:c r="F23" s="24"/>
      <x:c r="G23" s="22"/>
      <x:c r="H23" s="24"/>
      <x:c r="I23" s="24"/>
      <x:c r="J23" s="23"/>
      <x:c r="K23" s="23"/>
      <x:c r="L23" s="25" t="str">
        <x:f>IF(LEN(A23&amp;"")=0,IF(COUNTA(A23,B23,C23,D23,E23,F23,G23,H23,I23,J23,K23)=0,"","Enter Receipt line ID"),IF(COUNTIFS('Packing Receipt'!$A$8:$A$107,A23)&lt;&gt;1,"Duplicate Receipt line ID",IF(OR(LEN(B23&amp;"")=0,LEN(C23&amp;"")=0,LEN(D23&amp;"")=0,LEN(E23&amp;"")=0,LEN(F23&amp;"")=0,LEN(G23&amp;"")=0,LEN(H23&amp;"")=0,LEN(I23&amp;"")=0,LEN(J23&amp;"")=0,LEN(K23&amp;"")=0),"Complete receipt and inspection fields",IF(OR(NOT(ISNUMBER(F23)),NOT(ISNUMBER(H23)),NOT(ISNUMBER(I23)),F23&lt;0,H23&lt;0,I23&lt;0,MOD(F23,1)&lt;&gt;0,MOD(H23,1)&lt;&gt;0,MOD(I23,1)&lt;&gt;0),"Counts must be nonnegative integers",IF(F23&lt;&gt;H23+I23,"Acceptable plus damaged differs from received",IF(G23&lt;&gt;"each","Count unit differs from order",IF(OR(NOT(ISNUMBER(E23)),E23&lt;=0),"Enter valid receipt date",IF(COUNTIFS('Opening Schedule'!$A$8:$A$107,B23)&lt;&gt;1,"Missing or duplicate Opening ID",IF(INDEX('Opening Schedule'!$G$8:$G$107,MATCH(B23,'Opening Schedule'!$A$8:$A$107,0))&lt;&gt;C23,"Revision mismatch",IF(INDEX('Opening Schedule'!$K$8:$K$107,MATCH(B23,'Opening Schedule'!$A$8:$A$107,0))&lt;&gt;"Recorded","Opening record incomplete","Linked"))))))))))</x:f>
      </x:c>
    </x:row>
    <x:row r="24" ht="28" customHeight="1">
      <x:c r="A24" s="23"/>
      <x:c r="B24" s="23"/>
      <x:c r="C24" s="23"/>
      <x:c r="D24" s="23"/>
      <x:c r="E24" s="26"/>
      <x:c r="F24" s="24"/>
      <x:c r="G24" s="22"/>
      <x:c r="H24" s="24"/>
      <x:c r="I24" s="24"/>
      <x:c r="J24" s="23"/>
      <x:c r="K24" s="23"/>
      <x:c r="L24" s="25" t="str">
        <x:f>IF(LEN(A24&amp;"")=0,IF(COUNTA(A24,B24,C24,D24,E24,F24,G24,H24,I24,J24,K24)=0,"","Enter Receipt line ID"),IF(COUNTIFS('Packing Receipt'!$A$8:$A$107,A24)&lt;&gt;1,"Duplicate Receipt line ID",IF(OR(LEN(B24&amp;"")=0,LEN(C24&amp;"")=0,LEN(D24&amp;"")=0,LEN(E24&amp;"")=0,LEN(F24&amp;"")=0,LEN(G24&amp;"")=0,LEN(H24&amp;"")=0,LEN(I24&amp;"")=0,LEN(J24&amp;"")=0,LEN(K24&amp;"")=0),"Complete receipt and inspection fields",IF(OR(NOT(ISNUMBER(F24)),NOT(ISNUMBER(H24)),NOT(ISNUMBER(I24)),F24&lt;0,H24&lt;0,I24&lt;0,MOD(F24,1)&lt;&gt;0,MOD(H24,1)&lt;&gt;0,MOD(I24,1)&lt;&gt;0),"Counts must be nonnegative integers",IF(F24&lt;&gt;H24+I24,"Acceptable plus damaged differs from received",IF(G24&lt;&gt;"each","Count unit differs from order",IF(OR(NOT(ISNUMBER(E24)),E24&lt;=0),"Enter valid receipt date",IF(COUNTIFS('Opening Schedule'!$A$8:$A$107,B24)&lt;&gt;1,"Missing or duplicate Opening ID",IF(INDEX('Opening Schedule'!$G$8:$G$107,MATCH(B24,'Opening Schedule'!$A$8:$A$107,0))&lt;&gt;C24,"Revision mismatch",IF(INDEX('Opening Schedule'!$K$8:$K$107,MATCH(B24,'Opening Schedule'!$A$8:$A$107,0))&lt;&gt;"Recorded","Opening record incomplete","Linked"))))))))))</x:f>
      </x:c>
    </x:row>
    <x:row r="25" ht="28" customHeight="1">
      <x:c r="A25" s="23"/>
      <x:c r="B25" s="23"/>
      <x:c r="C25" s="23"/>
      <x:c r="D25" s="23"/>
      <x:c r="E25" s="26"/>
      <x:c r="F25" s="24"/>
      <x:c r="G25" s="22"/>
      <x:c r="H25" s="24"/>
      <x:c r="I25" s="24"/>
      <x:c r="J25" s="23"/>
      <x:c r="K25" s="23"/>
      <x:c r="L25" s="25" t="str">
        <x:f>IF(LEN(A25&amp;"")=0,IF(COUNTA(A25,B25,C25,D25,E25,F25,G25,H25,I25,J25,K25)=0,"","Enter Receipt line ID"),IF(COUNTIFS('Packing Receipt'!$A$8:$A$107,A25)&lt;&gt;1,"Duplicate Receipt line ID",IF(OR(LEN(B25&amp;"")=0,LEN(C25&amp;"")=0,LEN(D25&amp;"")=0,LEN(E25&amp;"")=0,LEN(F25&amp;"")=0,LEN(G25&amp;"")=0,LEN(H25&amp;"")=0,LEN(I25&amp;"")=0,LEN(J25&amp;"")=0,LEN(K25&amp;"")=0),"Complete receipt and inspection fields",IF(OR(NOT(ISNUMBER(F25)),NOT(ISNUMBER(H25)),NOT(ISNUMBER(I25)),F25&lt;0,H25&lt;0,I25&lt;0,MOD(F25,1)&lt;&gt;0,MOD(H25,1)&lt;&gt;0,MOD(I25,1)&lt;&gt;0),"Counts must be nonnegative integers",IF(F25&lt;&gt;H25+I25,"Acceptable plus damaged differs from received",IF(G25&lt;&gt;"each","Count unit differs from order",IF(OR(NOT(ISNUMBER(E25)),E25&lt;=0),"Enter valid receipt date",IF(COUNTIFS('Opening Schedule'!$A$8:$A$107,B25)&lt;&gt;1,"Missing or duplicate Opening ID",IF(INDEX('Opening Schedule'!$G$8:$G$107,MATCH(B25,'Opening Schedule'!$A$8:$A$107,0))&lt;&gt;C25,"Revision mismatch",IF(INDEX('Opening Schedule'!$K$8:$K$107,MATCH(B25,'Opening Schedule'!$A$8:$A$107,0))&lt;&gt;"Recorded","Opening record incomplete","Linked"))))))))))</x:f>
      </x:c>
    </x:row>
    <x:row r="26" ht="28" customHeight="1">
      <x:c r="A26" s="23"/>
      <x:c r="B26" s="23"/>
      <x:c r="C26" s="23"/>
      <x:c r="D26" s="23"/>
      <x:c r="E26" s="26"/>
      <x:c r="F26" s="24"/>
      <x:c r="G26" s="22"/>
      <x:c r="H26" s="24"/>
      <x:c r="I26" s="24"/>
      <x:c r="J26" s="23"/>
      <x:c r="K26" s="23"/>
      <x:c r="L26" s="25" t="str">
        <x:f>IF(LEN(A26&amp;"")=0,IF(COUNTA(A26,B26,C26,D26,E26,F26,G26,H26,I26,J26,K26)=0,"","Enter Receipt line ID"),IF(COUNTIFS('Packing Receipt'!$A$8:$A$107,A26)&lt;&gt;1,"Duplicate Receipt line ID",IF(OR(LEN(B26&amp;"")=0,LEN(C26&amp;"")=0,LEN(D26&amp;"")=0,LEN(E26&amp;"")=0,LEN(F26&amp;"")=0,LEN(G26&amp;"")=0,LEN(H26&amp;"")=0,LEN(I26&amp;"")=0,LEN(J26&amp;"")=0,LEN(K26&amp;"")=0),"Complete receipt and inspection fields",IF(OR(NOT(ISNUMBER(F26)),NOT(ISNUMBER(H26)),NOT(ISNUMBER(I26)),F26&lt;0,H26&lt;0,I26&lt;0,MOD(F26,1)&lt;&gt;0,MOD(H26,1)&lt;&gt;0,MOD(I26,1)&lt;&gt;0),"Counts must be nonnegative integers",IF(F26&lt;&gt;H26+I26,"Acceptable plus damaged differs from received",IF(G26&lt;&gt;"each","Count unit differs from order",IF(OR(NOT(ISNUMBER(E26)),E26&lt;=0),"Enter valid receipt date",IF(COUNTIFS('Opening Schedule'!$A$8:$A$107,B26)&lt;&gt;1,"Missing or duplicate Opening ID",IF(INDEX('Opening Schedule'!$G$8:$G$107,MATCH(B26,'Opening Schedule'!$A$8:$A$107,0))&lt;&gt;C26,"Revision mismatch",IF(INDEX('Opening Schedule'!$K$8:$K$107,MATCH(B26,'Opening Schedule'!$A$8:$A$107,0))&lt;&gt;"Recorded","Opening record incomplete","Linked"))))))))))</x:f>
      </x:c>
    </x:row>
    <x:row r="27" ht="28" customHeight="1">
      <x:c r="A27" s="23"/>
      <x:c r="B27" s="23"/>
      <x:c r="C27" s="23"/>
      <x:c r="D27" s="23"/>
      <x:c r="E27" s="26"/>
      <x:c r="F27" s="24"/>
      <x:c r="G27" s="22"/>
      <x:c r="H27" s="24"/>
      <x:c r="I27" s="24"/>
      <x:c r="J27" s="23"/>
      <x:c r="K27" s="23"/>
      <x:c r="L27" s="25" t="str">
        <x:f>IF(LEN(A27&amp;"")=0,IF(COUNTA(A27,B27,C27,D27,E27,F27,G27,H27,I27,J27,K27)=0,"","Enter Receipt line ID"),IF(COUNTIFS('Packing Receipt'!$A$8:$A$107,A27)&lt;&gt;1,"Duplicate Receipt line ID",IF(OR(LEN(B27&amp;"")=0,LEN(C27&amp;"")=0,LEN(D27&amp;"")=0,LEN(E27&amp;"")=0,LEN(F27&amp;"")=0,LEN(G27&amp;"")=0,LEN(H27&amp;"")=0,LEN(I27&amp;"")=0,LEN(J27&amp;"")=0,LEN(K27&amp;"")=0),"Complete receipt and inspection fields",IF(OR(NOT(ISNUMBER(F27)),NOT(ISNUMBER(H27)),NOT(ISNUMBER(I27)),F27&lt;0,H27&lt;0,I27&lt;0,MOD(F27,1)&lt;&gt;0,MOD(H27,1)&lt;&gt;0,MOD(I27,1)&lt;&gt;0),"Counts must be nonnegative integers",IF(F27&lt;&gt;H27+I27,"Acceptable plus damaged differs from received",IF(G27&lt;&gt;"each","Count unit differs from order",IF(OR(NOT(ISNUMBER(E27)),E27&lt;=0),"Enter valid receipt date",IF(COUNTIFS('Opening Schedule'!$A$8:$A$107,B27)&lt;&gt;1,"Missing or duplicate Opening ID",IF(INDEX('Opening Schedule'!$G$8:$G$107,MATCH(B27,'Opening Schedule'!$A$8:$A$107,0))&lt;&gt;C27,"Revision mismatch",IF(INDEX('Opening Schedule'!$K$8:$K$107,MATCH(B27,'Opening Schedule'!$A$8:$A$107,0))&lt;&gt;"Recorded","Opening record incomplete","Linked"))))))))))</x:f>
      </x:c>
    </x:row>
    <x:row r="28" ht="28" customHeight="1">
      <x:c r="A28" s="23"/>
      <x:c r="B28" s="23"/>
      <x:c r="C28" s="23"/>
      <x:c r="D28" s="23"/>
      <x:c r="E28" s="26"/>
      <x:c r="F28" s="24"/>
      <x:c r="G28" s="22"/>
      <x:c r="H28" s="24"/>
      <x:c r="I28" s="24"/>
      <x:c r="J28" s="23"/>
      <x:c r="K28" s="23"/>
      <x:c r="L28" s="25" t="str">
        <x:f>IF(LEN(A28&amp;"")=0,IF(COUNTA(A28,B28,C28,D28,E28,F28,G28,H28,I28,J28,K28)=0,"","Enter Receipt line ID"),IF(COUNTIFS('Packing Receipt'!$A$8:$A$107,A28)&lt;&gt;1,"Duplicate Receipt line ID",IF(OR(LEN(B28&amp;"")=0,LEN(C28&amp;"")=0,LEN(D28&amp;"")=0,LEN(E28&amp;"")=0,LEN(F28&amp;"")=0,LEN(G28&amp;"")=0,LEN(H28&amp;"")=0,LEN(I28&amp;"")=0,LEN(J28&amp;"")=0,LEN(K28&amp;"")=0),"Complete receipt and inspection fields",IF(OR(NOT(ISNUMBER(F28)),NOT(ISNUMBER(H28)),NOT(ISNUMBER(I28)),F28&lt;0,H28&lt;0,I28&lt;0,MOD(F28,1)&lt;&gt;0,MOD(H28,1)&lt;&gt;0,MOD(I28,1)&lt;&gt;0),"Counts must be nonnegative integers",IF(F28&lt;&gt;H28+I28,"Acceptable plus damaged differs from received",IF(G28&lt;&gt;"each","Count unit differs from order",IF(OR(NOT(ISNUMBER(E28)),E28&lt;=0),"Enter valid receipt date",IF(COUNTIFS('Opening Schedule'!$A$8:$A$107,B28)&lt;&gt;1,"Missing or duplicate Opening ID",IF(INDEX('Opening Schedule'!$G$8:$G$107,MATCH(B28,'Opening Schedule'!$A$8:$A$107,0))&lt;&gt;C28,"Revision mismatch",IF(INDEX('Opening Schedule'!$K$8:$K$107,MATCH(B28,'Opening Schedule'!$A$8:$A$107,0))&lt;&gt;"Recorded","Opening record incomplete","Linked"))))))))))</x:f>
      </x:c>
    </x:row>
    <x:row r="29" ht="28" customHeight="1">
      <x:c r="A29" s="23"/>
      <x:c r="B29" s="23"/>
      <x:c r="C29" s="23"/>
      <x:c r="D29" s="23"/>
      <x:c r="E29" s="26"/>
      <x:c r="F29" s="24"/>
      <x:c r="G29" s="22"/>
      <x:c r="H29" s="24"/>
      <x:c r="I29" s="24"/>
      <x:c r="J29" s="23"/>
      <x:c r="K29" s="23"/>
      <x:c r="L29" s="25" t="str">
        <x:f>IF(LEN(A29&amp;"")=0,IF(COUNTA(A29,B29,C29,D29,E29,F29,G29,H29,I29,J29,K29)=0,"","Enter Receipt line ID"),IF(COUNTIFS('Packing Receipt'!$A$8:$A$107,A29)&lt;&gt;1,"Duplicate Receipt line ID",IF(OR(LEN(B29&amp;"")=0,LEN(C29&amp;"")=0,LEN(D29&amp;"")=0,LEN(E29&amp;"")=0,LEN(F29&amp;"")=0,LEN(G29&amp;"")=0,LEN(H29&amp;"")=0,LEN(I29&amp;"")=0,LEN(J29&amp;"")=0,LEN(K29&amp;"")=0),"Complete receipt and inspection fields",IF(OR(NOT(ISNUMBER(F29)),NOT(ISNUMBER(H29)),NOT(ISNUMBER(I29)),F29&lt;0,H29&lt;0,I29&lt;0,MOD(F29,1)&lt;&gt;0,MOD(H29,1)&lt;&gt;0,MOD(I29,1)&lt;&gt;0),"Counts must be nonnegative integers",IF(F29&lt;&gt;H29+I29,"Acceptable plus damaged differs from received",IF(G29&lt;&gt;"each","Count unit differs from order",IF(OR(NOT(ISNUMBER(E29)),E29&lt;=0),"Enter valid receipt date",IF(COUNTIFS('Opening Schedule'!$A$8:$A$107,B29)&lt;&gt;1,"Missing or duplicate Opening ID",IF(INDEX('Opening Schedule'!$G$8:$G$107,MATCH(B29,'Opening Schedule'!$A$8:$A$107,0))&lt;&gt;C29,"Revision mismatch",IF(INDEX('Opening Schedule'!$K$8:$K$107,MATCH(B29,'Opening Schedule'!$A$8:$A$107,0))&lt;&gt;"Recorded","Opening record incomplete","Linked"))))))))))</x:f>
      </x:c>
    </x:row>
    <x:row r="30" ht="28" customHeight="1">
      <x:c r="A30" s="23"/>
      <x:c r="B30" s="23"/>
      <x:c r="C30" s="23"/>
      <x:c r="D30" s="23"/>
      <x:c r="E30" s="26"/>
      <x:c r="F30" s="24"/>
      <x:c r="G30" s="22"/>
      <x:c r="H30" s="24"/>
      <x:c r="I30" s="24"/>
      <x:c r="J30" s="23"/>
      <x:c r="K30" s="23"/>
      <x:c r="L30" s="25" t="str">
        <x:f>IF(LEN(A30&amp;"")=0,IF(COUNTA(A30,B30,C30,D30,E30,F30,G30,H30,I30,J30,K30)=0,"","Enter Receipt line ID"),IF(COUNTIFS('Packing Receipt'!$A$8:$A$107,A30)&lt;&gt;1,"Duplicate Receipt line ID",IF(OR(LEN(B30&amp;"")=0,LEN(C30&amp;"")=0,LEN(D30&amp;"")=0,LEN(E30&amp;"")=0,LEN(F30&amp;"")=0,LEN(G30&amp;"")=0,LEN(H30&amp;"")=0,LEN(I30&amp;"")=0,LEN(J30&amp;"")=0,LEN(K30&amp;"")=0),"Complete receipt and inspection fields",IF(OR(NOT(ISNUMBER(F30)),NOT(ISNUMBER(H30)),NOT(ISNUMBER(I30)),F30&lt;0,H30&lt;0,I30&lt;0,MOD(F30,1)&lt;&gt;0,MOD(H30,1)&lt;&gt;0,MOD(I30,1)&lt;&gt;0),"Counts must be nonnegative integers",IF(F30&lt;&gt;H30+I30,"Acceptable plus damaged differs from received",IF(G30&lt;&gt;"each","Count unit differs from order",IF(OR(NOT(ISNUMBER(E30)),E30&lt;=0),"Enter valid receipt date",IF(COUNTIFS('Opening Schedule'!$A$8:$A$107,B30)&lt;&gt;1,"Missing or duplicate Opening ID",IF(INDEX('Opening Schedule'!$G$8:$G$107,MATCH(B30,'Opening Schedule'!$A$8:$A$107,0))&lt;&gt;C30,"Revision mismatch",IF(INDEX('Opening Schedule'!$K$8:$K$107,MATCH(B30,'Opening Schedule'!$A$8:$A$107,0))&lt;&gt;"Recorded","Opening record incomplete","Linked"))))))))))</x:f>
      </x:c>
    </x:row>
    <x:row r="31" ht="28" customHeight="1">
      <x:c r="A31" s="23"/>
      <x:c r="B31" s="23"/>
      <x:c r="C31" s="23"/>
      <x:c r="D31" s="23"/>
      <x:c r="E31" s="26"/>
      <x:c r="F31" s="24"/>
      <x:c r="G31" s="22"/>
      <x:c r="H31" s="24"/>
      <x:c r="I31" s="24"/>
      <x:c r="J31" s="23"/>
      <x:c r="K31" s="23"/>
      <x:c r="L31" s="25" t="str">
        <x:f>IF(LEN(A31&amp;"")=0,IF(COUNTA(A31,B31,C31,D31,E31,F31,G31,H31,I31,J31,K31)=0,"","Enter Receipt line ID"),IF(COUNTIFS('Packing Receipt'!$A$8:$A$107,A31)&lt;&gt;1,"Duplicate Receipt line ID",IF(OR(LEN(B31&amp;"")=0,LEN(C31&amp;"")=0,LEN(D31&amp;"")=0,LEN(E31&amp;"")=0,LEN(F31&amp;"")=0,LEN(G31&amp;"")=0,LEN(H31&amp;"")=0,LEN(I31&amp;"")=0,LEN(J31&amp;"")=0,LEN(K31&amp;"")=0),"Complete receipt and inspection fields",IF(OR(NOT(ISNUMBER(F31)),NOT(ISNUMBER(H31)),NOT(ISNUMBER(I31)),F31&lt;0,H31&lt;0,I31&lt;0,MOD(F31,1)&lt;&gt;0,MOD(H31,1)&lt;&gt;0,MOD(I31,1)&lt;&gt;0),"Counts must be nonnegative integers",IF(F31&lt;&gt;H31+I31,"Acceptable plus damaged differs from received",IF(G31&lt;&gt;"each","Count unit differs from order",IF(OR(NOT(ISNUMBER(E31)),E31&lt;=0),"Enter valid receipt date",IF(COUNTIFS('Opening Schedule'!$A$8:$A$107,B31)&lt;&gt;1,"Missing or duplicate Opening ID",IF(INDEX('Opening Schedule'!$G$8:$G$107,MATCH(B31,'Opening Schedule'!$A$8:$A$107,0))&lt;&gt;C31,"Revision mismatch",IF(INDEX('Opening Schedule'!$K$8:$K$107,MATCH(B31,'Opening Schedule'!$A$8:$A$107,0))&lt;&gt;"Recorded","Opening record incomplete","Linked"))))))))))</x:f>
      </x:c>
    </x:row>
    <x:row r="32" ht="28" customHeight="1">
      <x:c r="A32" s="23"/>
      <x:c r="B32" s="23"/>
      <x:c r="C32" s="23"/>
      <x:c r="D32" s="23"/>
      <x:c r="E32" s="26"/>
      <x:c r="F32" s="24"/>
      <x:c r="G32" s="22"/>
      <x:c r="H32" s="24"/>
      <x:c r="I32" s="24"/>
      <x:c r="J32" s="23"/>
      <x:c r="K32" s="23"/>
      <x:c r="L32" s="25" t="str">
        <x:f>IF(LEN(A32&amp;"")=0,IF(COUNTA(A32,B32,C32,D32,E32,F32,G32,H32,I32,J32,K32)=0,"","Enter Receipt line ID"),IF(COUNTIFS('Packing Receipt'!$A$8:$A$107,A32)&lt;&gt;1,"Duplicate Receipt line ID",IF(OR(LEN(B32&amp;"")=0,LEN(C32&amp;"")=0,LEN(D32&amp;"")=0,LEN(E32&amp;"")=0,LEN(F32&amp;"")=0,LEN(G32&amp;"")=0,LEN(H32&amp;"")=0,LEN(I32&amp;"")=0,LEN(J32&amp;"")=0,LEN(K32&amp;"")=0),"Complete receipt and inspection fields",IF(OR(NOT(ISNUMBER(F32)),NOT(ISNUMBER(H32)),NOT(ISNUMBER(I32)),F32&lt;0,H32&lt;0,I32&lt;0,MOD(F32,1)&lt;&gt;0,MOD(H32,1)&lt;&gt;0,MOD(I32,1)&lt;&gt;0),"Counts must be nonnegative integers",IF(F32&lt;&gt;H32+I32,"Acceptable plus damaged differs from received",IF(G32&lt;&gt;"each","Count unit differs from order",IF(OR(NOT(ISNUMBER(E32)),E32&lt;=0),"Enter valid receipt date",IF(COUNTIFS('Opening Schedule'!$A$8:$A$107,B32)&lt;&gt;1,"Missing or duplicate Opening ID",IF(INDEX('Opening Schedule'!$G$8:$G$107,MATCH(B32,'Opening Schedule'!$A$8:$A$107,0))&lt;&gt;C32,"Revision mismatch",IF(INDEX('Opening Schedule'!$K$8:$K$107,MATCH(B32,'Opening Schedule'!$A$8:$A$107,0))&lt;&gt;"Recorded","Opening record incomplete","Linked"))))))))))</x:f>
      </x:c>
    </x:row>
    <x:row r="33" ht="28" customHeight="1">
      <x:c r="A33" s="23"/>
      <x:c r="B33" s="23"/>
      <x:c r="C33" s="23"/>
      <x:c r="D33" s="23"/>
      <x:c r="E33" s="26"/>
      <x:c r="F33" s="24"/>
      <x:c r="G33" s="22"/>
      <x:c r="H33" s="24"/>
      <x:c r="I33" s="24"/>
      <x:c r="J33" s="23"/>
      <x:c r="K33" s="23"/>
      <x:c r="L33" s="25" t="str">
        <x:f>IF(LEN(A33&amp;"")=0,IF(COUNTA(A33,B33,C33,D33,E33,F33,G33,H33,I33,J33,K33)=0,"","Enter Receipt line ID"),IF(COUNTIFS('Packing Receipt'!$A$8:$A$107,A33)&lt;&gt;1,"Duplicate Receipt line ID",IF(OR(LEN(B33&amp;"")=0,LEN(C33&amp;"")=0,LEN(D33&amp;"")=0,LEN(E33&amp;"")=0,LEN(F33&amp;"")=0,LEN(G33&amp;"")=0,LEN(H33&amp;"")=0,LEN(I33&amp;"")=0,LEN(J33&amp;"")=0,LEN(K33&amp;"")=0),"Complete receipt and inspection fields",IF(OR(NOT(ISNUMBER(F33)),NOT(ISNUMBER(H33)),NOT(ISNUMBER(I33)),F33&lt;0,H33&lt;0,I33&lt;0,MOD(F33,1)&lt;&gt;0,MOD(H33,1)&lt;&gt;0,MOD(I33,1)&lt;&gt;0),"Counts must be nonnegative integers",IF(F33&lt;&gt;H33+I33,"Acceptable plus damaged differs from received",IF(G33&lt;&gt;"each","Count unit differs from order",IF(OR(NOT(ISNUMBER(E33)),E33&lt;=0),"Enter valid receipt date",IF(COUNTIFS('Opening Schedule'!$A$8:$A$107,B33)&lt;&gt;1,"Missing or duplicate Opening ID",IF(INDEX('Opening Schedule'!$G$8:$G$107,MATCH(B33,'Opening Schedule'!$A$8:$A$107,0))&lt;&gt;C33,"Revision mismatch",IF(INDEX('Opening Schedule'!$K$8:$K$107,MATCH(B33,'Opening Schedule'!$A$8:$A$107,0))&lt;&gt;"Recorded","Opening record incomplete","Linked"))))))))))</x:f>
      </x:c>
    </x:row>
    <x:row r="34" ht="28" customHeight="1">
      <x:c r="A34" s="23"/>
      <x:c r="B34" s="23"/>
      <x:c r="C34" s="23"/>
      <x:c r="D34" s="23"/>
      <x:c r="E34" s="26"/>
      <x:c r="F34" s="24"/>
      <x:c r="G34" s="22"/>
      <x:c r="H34" s="24"/>
      <x:c r="I34" s="24"/>
      <x:c r="J34" s="23"/>
      <x:c r="K34" s="23"/>
      <x:c r="L34" s="25" t="str">
        <x:f>IF(LEN(A34&amp;"")=0,IF(COUNTA(A34,B34,C34,D34,E34,F34,G34,H34,I34,J34,K34)=0,"","Enter Receipt line ID"),IF(COUNTIFS('Packing Receipt'!$A$8:$A$107,A34)&lt;&gt;1,"Duplicate Receipt line ID",IF(OR(LEN(B34&amp;"")=0,LEN(C34&amp;"")=0,LEN(D34&amp;"")=0,LEN(E34&amp;"")=0,LEN(F34&amp;"")=0,LEN(G34&amp;"")=0,LEN(H34&amp;"")=0,LEN(I34&amp;"")=0,LEN(J34&amp;"")=0,LEN(K34&amp;"")=0),"Complete receipt and inspection fields",IF(OR(NOT(ISNUMBER(F34)),NOT(ISNUMBER(H34)),NOT(ISNUMBER(I34)),F34&lt;0,H34&lt;0,I34&lt;0,MOD(F34,1)&lt;&gt;0,MOD(H34,1)&lt;&gt;0,MOD(I34,1)&lt;&gt;0),"Counts must be nonnegative integers",IF(F34&lt;&gt;H34+I34,"Acceptable plus damaged differs from received",IF(G34&lt;&gt;"each","Count unit differs from order",IF(OR(NOT(ISNUMBER(E34)),E34&lt;=0),"Enter valid receipt date",IF(COUNTIFS('Opening Schedule'!$A$8:$A$107,B34)&lt;&gt;1,"Missing or duplicate Opening ID",IF(INDEX('Opening Schedule'!$G$8:$G$107,MATCH(B34,'Opening Schedule'!$A$8:$A$107,0))&lt;&gt;C34,"Revision mismatch",IF(INDEX('Opening Schedule'!$K$8:$K$107,MATCH(B34,'Opening Schedule'!$A$8:$A$107,0))&lt;&gt;"Recorded","Opening record incomplete","Linked"))))))))))</x:f>
      </x:c>
    </x:row>
    <x:row r="35" ht="28" customHeight="1">
      <x:c r="A35" s="23"/>
      <x:c r="B35" s="23"/>
      <x:c r="C35" s="23"/>
      <x:c r="D35" s="23"/>
      <x:c r="E35" s="26"/>
      <x:c r="F35" s="24"/>
      <x:c r="G35" s="22"/>
      <x:c r="H35" s="24"/>
      <x:c r="I35" s="24"/>
      <x:c r="J35" s="23"/>
      <x:c r="K35" s="23"/>
      <x:c r="L35" s="25" t="str">
        <x:f>IF(LEN(A35&amp;"")=0,IF(COUNTA(A35,B35,C35,D35,E35,F35,G35,H35,I35,J35,K35)=0,"","Enter Receipt line ID"),IF(COUNTIFS('Packing Receipt'!$A$8:$A$107,A35)&lt;&gt;1,"Duplicate Receipt line ID",IF(OR(LEN(B35&amp;"")=0,LEN(C35&amp;"")=0,LEN(D35&amp;"")=0,LEN(E35&amp;"")=0,LEN(F35&amp;"")=0,LEN(G35&amp;"")=0,LEN(H35&amp;"")=0,LEN(I35&amp;"")=0,LEN(J35&amp;"")=0,LEN(K35&amp;"")=0),"Complete receipt and inspection fields",IF(OR(NOT(ISNUMBER(F35)),NOT(ISNUMBER(H35)),NOT(ISNUMBER(I35)),F35&lt;0,H35&lt;0,I35&lt;0,MOD(F35,1)&lt;&gt;0,MOD(H35,1)&lt;&gt;0,MOD(I35,1)&lt;&gt;0),"Counts must be nonnegative integers",IF(F35&lt;&gt;H35+I35,"Acceptable plus damaged differs from received",IF(G35&lt;&gt;"each","Count unit differs from order",IF(OR(NOT(ISNUMBER(E35)),E35&lt;=0),"Enter valid receipt date",IF(COUNTIFS('Opening Schedule'!$A$8:$A$107,B35)&lt;&gt;1,"Missing or duplicate Opening ID",IF(INDEX('Opening Schedule'!$G$8:$G$107,MATCH(B35,'Opening Schedule'!$A$8:$A$107,0))&lt;&gt;C35,"Revision mismatch",IF(INDEX('Opening Schedule'!$K$8:$K$107,MATCH(B35,'Opening Schedule'!$A$8:$A$107,0))&lt;&gt;"Recorded","Opening record incomplete","Linked"))))))))))</x:f>
      </x:c>
    </x:row>
    <x:row r="36" ht="28" customHeight="1">
      <x:c r="A36" s="23"/>
      <x:c r="B36" s="23"/>
      <x:c r="C36" s="23"/>
      <x:c r="D36" s="23"/>
      <x:c r="E36" s="26"/>
      <x:c r="F36" s="24"/>
      <x:c r="G36" s="22"/>
      <x:c r="H36" s="24"/>
      <x:c r="I36" s="24"/>
      <x:c r="J36" s="23"/>
      <x:c r="K36" s="23"/>
      <x:c r="L36" s="25" t="str">
        <x:f>IF(LEN(A36&amp;"")=0,IF(COUNTA(A36,B36,C36,D36,E36,F36,G36,H36,I36,J36,K36)=0,"","Enter Receipt line ID"),IF(COUNTIFS('Packing Receipt'!$A$8:$A$107,A36)&lt;&gt;1,"Duplicate Receipt line ID",IF(OR(LEN(B36&amp;"")=0,LEN(C36&amp;"")=0,LEN(D36&amp;"")=0,LEN(E36&amp;"")=0,LEN(F36&amp;"")=0,LEN(G36&amp;"")=0,LEN(H36&amp;"")=0,LEN(I36&amp;"")=0,LEN(J36&amp;"")=0,LEN(K36&amp;"")=0),"Complete receipt and inspection fields",IF(OR(NOT(ISNUMBER(F36)),NOT(ISNUMBER(H36)),NOT(ISNUMBER(I36)),F36&lt;0,H36&lt;0,I36&lt;0,MOD(F36,1)&lt;&gt;0,MOD(H36,1)&lt;&gt;0,MOD(I36,1)&lt;&gt;0),"Counts must be nonnegative integers",IF(F36&lt;&gt;H36+I36,"Acceptable plus damaged differs from received",IF(G36&lt;&gt;"each","Count unit differs from order",IF(OR(NOT(ISNUMBER(E36)),E36&lt;=0),"Enter valid receipt date",IF(COUNTIFS('Opening Schedule'!$A$8:$A$107,B36)&lt;&gt;1,"Missing or duplicate Opening ID",IF(INDEX('Opening Schedule'!$G$8:$G$107,MATCH(B36,'Opening Schedule'!$A$8:$A$107,0))&lt;&gt;C36,"Revision mismatch",IF(INDEX('Opening Schedule'!$K$8:$K$107,MATCH(B36,'Opening Schedule'!$A$8:$A$107,0))&lt;&gt;"Recorded","Opening record incomplete","Linked"))))))))))</x:f>
      </x:c>
    </x:row>
    <x:row r="37" ht="28" customHeight="1">
      <x:c r="A37" s="23"/>
      <x:c r="B37" s="23"/>
      <x:c r="C37" s="23"/>
      <x:c r="D37" s="23"/>
      <x:c r="E37" s="26"/>
      <x:c r="F37" s="24"/>
      <x:c r="G37" s="22"/>
      <x:c r="H37" s="24"/>
      <x:c r="I37" s="24"/>
      <x:c r="J37" s="23"/>
      <x:c r="K37" s="23"/>
      <x:c r="L37" s="25" t="str">
        <x:f>IF(LEN(A37&amp;"")=0,IF(COUNTA(A37,B37,C37,D37,E37,F37,G37,H37,I37,J37,K37)=0,"","Enter Receipt line ID"),IF(COUNTIFS('Packing Receipt'!$A$8:$A$107,A37)&lt;&gt;1,"Duplicate Receipt line ID",IF(OR(LEN(B37&amp;"")=0,LEN(C37&amp;"")=0,LEN(D37&amp;"")=0,LEN(E37&amp;"")=0,LEN(F37&amp;"")=0,LEN(G37&amp;"")=0,LEN(H37&amp;"")=0,LEN(I37&amp;"")=0,LEN(J37&amp;"")=0,LEN(K37&amp;"")=0),"Complete receipt and inspection fields",IF(OR(NOT(ISNUMBER(F37)),NOT(ISNUMBER(H37)),NOT(ISNUMBER(I37)),F37&lt;0,H37&lt;0,I37&lt;0,MOD(F37,1)&lt;&gt;0,MOD(H37,1)&lt;&gt;0,MOD(I37,1)&lt;&gt;0),"Counts must be nonnegative integers",IF(F37&lt;&gt;H37+I37,"Acceptable plus damaged differs from received",IF(G37&lt;&gt;"each","Count unit differs from order",IF(OR(NOT(ISNUMBER(E37)),E37&lt;=0),"Enter valid receipt date",IF(COUNTIFS('Opening Schedule'!$A$8:$A$107,B37)&lt;&gt;1,"Missing or duplicate Opening ID",IF(INDEX('Opening Schedule'!$G$8:$G$107,MATCH(B37,'Opening Schedule'!$A$8:$A$107,0))&lt;&gt;C37,"Revision mismatch",IF(INDEX('Opening Schedule'!$K$8:$K$107,MATCH(B37,'Opening Schedule'!$A$8:$A$107,0))&lt;&gt;"Recorded","Opening record incomplete","Linked"))))))))))</x:f>
      </x:c>
    </x:row>
    <x:row r="38" ht="28" customHeight="1">
      <x:c r="A38" s="23"/>
      <x:c r="B38" s="23"/>
      <x:c r="C38" s="23"/>
      <x:c r="D38" s="23"/>
      <x:c r="E38" s="26"/>
      <x:c r="F38" s="24"/>
      <x:c r="G38" s="22"/>
      <x:c r="H38" s="24"/>
      <x:c r="I38" s="24"/>
      <x:c r="J38" s="23"/>
      <x:c r="K38" s="23"/>
      <x:c r="L38" s="25" t="str">
        <x:f>IF(LEN(A38&amp;"")=0,IF(COUNTA(A38,B38,C38,D38,E38,F38,G38,H38,I38,J38,K38)=0,"","Enter Receipt line ID"),IF(COUNTIFS('Packing Receipt'!$A$8:$A$107,A38)&lt;&gt;1,"Duplicate Receipt line ID",IF(OR(LEN(B38&amp;"")=0,LEN(C38&amp;"")=0,LEN(D38&amp;"")=0,LEN(E38&amp;"")=0,LEN(F38&amp;"")=0,LEN(G38&amp;"")=0,LEN(H38&amp;"")=0,LEN(I38&amp;"")=0,LEN(J38&amp;"")=0,LEN(K38&amp;"")=0),"Complete receipt and inspection fields",IF(OR(NOT(ISNUMBER(F38)),NOT(ISNUMBER(H38)),NOT(ISNUMBER(I38)),F38&lt;0,H38&lt;0,I38&lt;0,MOD(F38,1)&lt;&gt;0,MOD(H38,1)&lt;&gt;0,MOD(I38,1)&lt;&gt;0),"Counts must be nonnegative integers",IF(F38&lt;&gt;H38+I38,"Acceptable plus damaged differs from received",IF(G38&lt;&gt;"each","Count unit differs from order",IF(OR(NOT(ISNUMBER(E38)),E38&lt;=0),"Enter valid receipt date",IF(COUNTIFS('Opening Schedule'!$A$8:$A$107,B38)&lt;&gt;1,"Missing or duplicate Opening ID",IF(INDEX('Opening Schedule'!$G$8:$G$107,MATCH(B38,'Opening Schedule'!$A$8:$A$107,0))&lt;&gt;C38,"Revision mismatch",IF(INDEX('Opening Schedule'!$K$8:$K$107,MATCH(B38,'Opening Schedule'!$A$8:$A$107,0))&lt;&gt;"Recorded","Opening record incomplete","Linked"))))))))))</x:f>
      </x:c>
    </x:row>
    <x:row r="39" ht="28" customHeight="1">
      <x:c r="A39" s="23"/>
      <x:c r="B39" s="23"/>
      <x:c r="C39" s="23"/>
      <x:c r="D39" s="23"/>
      <x:c r="E39" s="26"/>
      <x:c r="F39" s="24"/>
      <x:c r="G39" s="22"/>
      <x:c r="H39" s="24"/>
      <x:c r="I39" s="24"/>
      <x:c r="J39" s="23"/>
      <x:c r="K39" s="23"/>
      <x:c r="L39" s="25" t="str">
        <x:f>IF(LEN(A39&amp;"")=0,IF(COUNTA(A39,B39,C39,D39,E39,F39,G39,H39,I39,J39,K39)=0,"","Enter Receipt line ID"),IF(COUNTIFS('Packing Receipt'!$A$8:$A$107,A39)&lt;&gt;1,"Duplicate Receipt line ID",IF(OR(LEN(B39&amp;"")=0,LEN(C39&amp;"")=0,LEN(D39&amp;"")=0,LEN(E39&amp;"")=0,LEN(F39&amp;"")=0,LEN(G39&amp;"")=0,LEN(H39&amp;"")=0,LEN(I39&amp;"")=0,LEN(J39&amp;"")=0,LEN(K39&amp;"")=0),"Complete receipt and inspection fields",IF(OR(NOT(ISNUMBER(F39)),NOT(ISNUMBER(H39)),NOT(ISNUMBER(I39)),F39&lt;0,H39&lt;0,I39&lt;0,MOD(F39,1)&lt;&gt;0,MOD(H39,1)&lt;&gt;0,MOD(I39,1)&lt;&gt;0),"Counts must be nonnegative integers",IF(F39&lt;&gt;H39+I39,"Acceptable plus damaged differs from received",IF(G39&lt;&gt;"each","Count unit differs from order",IF(OR(NOT(ISNUMBER(E39)),E39&lt;=0),"Enter valid receipt date",IF(COUNTIFS('Opening Schedule'!$A$8:$A$107,B39)&lt;&gt;1,"Missing or duplicate Opening ID",IF(INDEX('Opening Schedule'!$G$8:$G$107,MATCH(B39,'Opening Schedule'!$A$8:$A$107,0))&lt;&gt;C39,"Revision mismatch",IF(INDEX('Opening Schedule'!$K$8:$K$107,MATCH(B39,'Opening Schedule'!$A$8:$A$107,0))&lt;&gt;"Recorded","Opening record incomplete","Linked"))))))))))</x:f>
      </x:c>
    </x:row>
    <x:row r="40" ht="28" customHeight="1">
      <x:c r="A40" s="23"/>
      <x:c r="B40" s="23"/>
      <x:c r="C40" s="23"/>
      <x:c r="D40" s="23"/>
      <x:c r="E40" s="26"/>
      <x:c r="F40" s="24"/>
      <x:c r="G40" s="22"/>
      <x:c r="H40" s="24"/>
      <x:c r="I40" s="24"/>
      <x:c r="J40" s="23"/>
      <x:c r="K40" s="23"/>
      <x:c r="L40" s="25" t="str">
        <x:f>IF(LEN(A40&amp;"")=0,IF(COUNTA(A40,B40,C40,D40,E40,F40,G40,H40,I40,J40,K40)=0,"","Enter Receipt line ID"),IF(COUNTIFS('Packing Receipt'!$A$8:$A$107,A40)&lt;&gt;1,"Duplicate Receipt line ID",IF(OR(LEN(B40&amp;"")=0,LEN(C40&amp;"")=0,LEN(D40&amp;"")=0,LEN(E40&amp;"")=0,LEN(F40&amp;"")=0,LEN(G40&amp;"")=0,LEN(H40&amp;"")=0,LEN(I40&amp;"")=0,LEN(J40&amp;"")=0,LEN(K40&amp;"")=0),"Complete receipt and inspection fields",IF(OR(NOT(ISNUMBER(F40)),NOT(ISNUMBER(H40)),NOT(ISNUMBER(I40)),F40&lt;0,H40&lt;0,I40&lt;0,MOD(F40,1)&lt;&gt;0,MOD(H40,1)&lt;&gt;0,MOD(I40,1)&lt;&gt;0),"Counts must be nonnegative integers",IF(F40&lt;&gt;H40+I40,"Acceptable plus damaged differs from received",IF(G40&lt;&gt;"each","Count unit differs from order",IF(OR(NOT(ISNUMBER(E40)),E40&lt;=0),"Enter valid receipt date",IF(COUNTIFS('Opening Schedule'!$A$8:$A$107,B40)&lt;&gt;1,"Missing or duplicate Opening ID",IF(INDEX('Opening Schedule'!$G$8:$G$107,MATCH(B40,'Opening Schedule'!$A$8:$A$107,0))&lt;&gt;C40,"Revision mismatch",IF(INDEX('Opening Schedule'!$K$8:$K$107,MATCH(B40,'Opening Schedule'!$A$8:$A$107,0))&lt;&gt;"Recorded","Opening record incomplete","Linked"))))))))))</x:f>
      </x:c>
    </x:row>
    <x:row r="41" ht="28" customHeight="1">
      <x:c r="A41" s="23"/>
      <x:c r="B41" s="23"/>
      <x:c r="C41" s="23"/>
      <x:c r="D41" s="23"/>
      <x:c r="E41" s="26"/>
      <x:c r="F41" s="24"/>
      <x:c r="G41" s="22"/>
      <x:c r="H41" s="24"/>
      <x:c r="I41" s="24"/>
      <x:c r="J41" s="23"/>
      <x:c r="K41" s="23"/>
      <x:c r="L41" s="25" t="str">
        <x:f>IF(LEN(A41&amp;"")=0,IF(COUNTA(A41,B41,C41,D41,E41,F41,G41,H41,I41,J41,K41)=0,"","Enter Receipt line ID"),IF(COUNTIFS('Packing Receipt'!$A$8:$A$107,A41)&lt;&gt;1,"Duplicate Receipt line ID",IF(OR(LEN(B41&amp;"")=0,LEN(C41&amp;"")=0,LEN(D41&amp;"")=0,LEN(E41&amp;"")=0,LEN(F41&amp;"")=0,LEN(G41&amp;"")=0,LEN(H41&amp;"")=0,LEN(I41&amp;"")=0,LEN(J41&amp;"")=0,LEN(K41&amp;"")=0),"Complete receipt and inspection fields",IF(OR(NOT(ISNUMBER(F41)),NOT(ISNUMBER(H41)),NOT(ISNUMBER(I41)),F41&lt;0,H41&lt;0,I41&lt;0,MOD(F41,1)&lt;&gt;0,MOD(H41,1)&lt;&gt;0,MOD(I41,1)&lt;&gt;0),"Counts must be nonnegative integers",IF(F41&lt;&gt;H41+I41,"Acceptable plus damaged differs from received",IF(G41&lt;&gt;"each","Count unit differs from order",IF(OR(NOT(ISNUMBER(E41)),E41&lt;=0),"Enter valid receipt date",IF(COUNTIFS('Opening Schedule'!$A$8:$A$107,B41)&lt;&gt;1,"Missing or duplicate Opening ID",IF(INDEX('Opening Schedule'!$G$8:$G$107,MATCH(B41,'Opening Schedule'!$A$8:$A$107,0))&lt;&gt;C41,"Revision mismatch",IF(INDEX('Opening Schedule'!$K$8:$K$107,MATCH(B41,'Opening Schedule'!$A$8:$A$107,0))&lt;&gt;"Recorded","Opening record incomplete","Linked"))))))))))</x:f>
      </x:c>
    </x:row>
    <x:row r="42" ht="28" customHeight="1">
      <x:c r="A42" s="23"/>
      <x:c r="B42" s="23"/>
      <x:c r="C42" s="23"/>
      <x:c r="D42" s="23"/>
      <x:c r="E42" s="26"/>
      <x:c r="F42" s="24"/>
      <x:c r="G42" s="22"/>
      <x:c r="H42" s="24"/>
      <x:c r="I42" s="24"/>
      <x:c r="J42" s="23"/>
      <x:c r="K42" s="23"/>
      <x:c r="L42" s="25" t="str">
        <x:f>IF(LEN(A42&amp;"")=0,IF(COUNTA(A42,B42,C42,D42,E42,F42,G42,H42,I42,J42,K42)=0,"","Enter Receipt line ID"),IF(COUNTIFS('Packing Receipt'!$A$8:$A$107,A42)&lt;&gt;1,"Duplicate Receipt line ID",IF(OR(LEN(B42&amp;"")=0,LEN(C42&amp;"")=0,LEN(D42&amp;"")=0,LEN(E42&amp;"")=0,LEN(F42&amp;"")=0,LEN(G42&amp;"")=0,LEN(H42&amp;"")=0,LEN(I42&amp;"")=0,LEN(J42&amp;"")=0,LEN(K42&amp;"")=0),"Complete receipt and inspection fields",IF(OR(NOT(ISNUMBER(F42)),NOT(ISNUMBER(H42)),NOT(ISNUMBER(I42)),F42&lt;0,H42&lt;0,I42&lt;0,MOD(F42,1)&lt;&gt;0,MOD(H42,1)&lt;&gt;0,MOD(I42,1)&lt;&gt;0),"Counts must be nonnegative integers",IF(F42&lt;&gt;H42+I42,"Acceptable plus damaged differs from received",IF(G42&lt;&gt;"each","Count unit differs from order",IF(OR(NOT(ISNUMBER(E42)),E42&lt;=0),"Enter valid receipt date",IF(COUNTIFS('Opening Schedule'!$A$8:$A$107,B42)&lt;&gt;1,"Missing or duplicate Opening ID",IF(INDEX('Opening Schedule'!$G$8:$G$107,MATCH(B42,'Opening Schedule'!$A$8:$A$107,0))&lt;&gt;C42,"Revision mismatch",IF(INDEX('Opening Schedule'!$K$8:$K$107,MATCH(B42,'Opening Schedule'!$A$8:$A$107,0))&lt;&gt;"Recorded","Opening record incomplete","Linked"))))))))))</x:f>
      </x:c>
    </x:row>
    <x:row r="43" ht="28" customHeight="1">
      <x:c r="A43" s="23"/>
      <x:c r="B43" s="23"/>
      <x:c r="C43" s="23"/>
      <x:c r="D43" s="23"/>
      <x:c r="E43" s="26"/>
      <x:c r="F43" s="24"/>
      <x:c r="G43" s="22"/>
      <x:c r="H43" s="24"/>
      <x:c r="I43" s="24"/>
      <x:c r="J43" s="23"/>
      <x:c r="K43" s="23"/>
      <x:c r="L43" s="25" t="str">
        <x:f>IF(LEN(A43&amp;"")=0,IF(COUNTA(A43,B43,C43,D43,E43,F43,G43,H43,I43,J43,K43)=0,"","Enter Receipt line ID"),IF(COUNTIFS('Packing Receipt'!$A$8:$A$107,A43)&lt;&gt;1,"Duplicate Receipt line ID",IF(OR(LEN(B43&amp;"")=0,LEN(C43&amp;"")=0,LEN(D43&amp;"")=0,LEN(E43&amp;"")=0,LEN(F43&amp;"")=0,LEN(G43&amp;"")=0,LEN(H43&amp;"")=0,LEN(I43&amp;"")=0,LEN(J43&amp;"")=0,LEN(K43&amp;"")=0),"Complete receipt and inspection fields",IF(OR(NOT(ISNUMBER(F43)),NOT(ISNUMBER(H43)),NOT(ISNUMBER(I43)),F43&lt;0,H43&lt;0,I43&lt;0,MOD(F43,1)&lt;&gt;0,MOD(H43,1)&lt;&gt;0,MOD(I43,1)&lt;&gt;0),"Counts must be nonnegative integers",IF(F43&lt;&gt;H43+I43,"Acceptable plus damaged differs from received",IF(G43&lt;&gt;"each","Count unit differs from order",IF(OR(NOT(ISNUMBER(E43)),E43&lt;=0),"Enter valid receipt date",IF(COUNTIFS('Opening Schedule'!$A$8:$A$107,B43)&lt;&gt;1,"Missing or duplicate Opening ID",IF(INDEX('Opening Schedule'!$G$8:$G$107,MATCH(B43,'Opening Schedule'!$A$8:$A$107,0))&lt;&gt;C43,"Revision mismatch",IF(INDEX('Opening Schedule'!$K$8:$K$107,MATCH(B43,'Opening Schedule'!$A$8:$A$107,0))&lt;&gt;"Recorded","Opening record incomplete","Linked"))))))))))</x:f>
      </x:c>
    </x:row>
    <x:row r="44" ht="28" customHeight="1">
      <x:c r="A44" s="23"/>
      <x:c r="B44" s="23"/>
      <x:c r="C44" s="23"/>
      <x:c r="D44" s="23"/>
      <x:c r="E44" s="26"/>
      <x:c r="F44" s="24"/>
      <x:c r="G44" s="22"/>
      <x:c r="H44" s="24"/>
      <x:c r="I44" s="24"/>
      <x:c r="J44" s="23"/>
      <x:c r="K44" s="23"/>
      <x:c r="L44" s="25" t="str">
        <x:f>IF(LEN(A44&amp;"")=0,IF(COUNTA(A44,B44,C44,D44,E44,F44,G44,H44,I44,J44,K44)=0,"","Enter Receipt line ID"),IF(COUNTIFS('Packing Receipt'!$A$8:$A$107,A44)&lt;&gt;1,"Duplicate Receipt line ID",IF(OR(LEN(B44&amp;"")=0,LEN(C44&amp;"")=0,LEN(D44&amp;"")=0,LEN(E44&amp;"")=0,LEN(F44&amp;"")=0,LEN(G44&amp;"")=0,LEN(H44&amp;"")=0,LEN(I44&amp;"")=0,LEN(J44&amp;"")=0,LEN(K44&amp;"")=0),"Complete receipt and inspection fields",IF(OR(NOT(ISNUMBER(F44)),NOT(ISNUMBER(H44)),NOT(ISNUMBER(I44)),F44&lt;0,H44&lt;0,I44&lt;0,MOD(F44,1)&lt;&gt;0,MOD(H44,1)&lt;&gt;0,MOD(I44,1)&lt;&gt;0),"Counts must be nonnegative integers",IF(F44&lt;&gt;H44+I44,"Acceptable plus damaged differs from received",IF(G44&lt;&gt;"each","Count unit differs from order",IF(OR(NOT(ISNUMBER(E44)),E44&lt;=0),"Enter valid receipt date",IF(COUNTIFS('Opening Schedule'!$A$8:$A$107,B44)&lt;&gt;1,"Missing or duplicate Opening ID",IF(INDEX('Opening Schedule'!$G$8:$G$107,MATCH(B44,'Opening Schedule'!$A$8:$A$107,0))&lt;&gt;C44,"Revision mismatch",IF(INDEX('Opening Schedule'!$K$8:$K$107,MATCH(B44,'Opening Schedule'!$A$8:$A$107,0))&lt;&gt;"Recorded","Opening record incomplete","Linked"))))))))))</x:f>
      </x:c>
    </x:row>
    <x:row r="45" ht="28" customHeight="1">
      <x:c r="A45" s="23"/>
      <x:c r="B45" s="23"/>
      <x:c r="C45" s="23"/>
      <x:c r="D45" s="23"/>
      <x:c r="E45" s="26"/>
      <x:c r="F45" s="24"/>
      <x:c r="G45" s="22"/>
      <x:c r="H45" s="24"/>
      <x:c r="I45" s="24"/>
      <x:c r="J45" s="23"/>
      <x:c r="K45" s="23"/>
      <x:c r="L45" s="25" t="str">
        <x:f>IF(LEN(A45&amp;"")=0,IF(COUNTA(A45,B45,C45,D45,E45,F45,G45,H45,I45,J45,K45)=0,"","Enter Receipt line ID"),IF(COUNTIFS('Packing Receipt'!$A$8:$A$107,A45)&lt;&gt;1,"Duplicate Receipt line ID",IF(OR(LEN(B45&amp;"")=0,LEN(C45&amp;"")=0,LEN(D45&amp;"")=0,LEN(E45&amp;"")=0,LEN(F45&amp;"")=0,LEN(G45&amp;"")=0,LEN(H45&amp;"")=0,LEN(I45&amp;"")=0,LEN(J45&amp;"")=0,LEN(K45&amp;"")=0),"Complete receipt and inspection fields",IF(OR(NOT(ISNUMBER(F45)),NOT(ISNUMBER(H45)),NOT(ISNUMBER(I45)),F45&lt;0,H45&lt;0,I45&lt;0,MOD(F45,1)&lt;&gt;0,MOD(H45,1)&lt;&gt;0,MOD(I45,1)&lt;&gt;0),"Counts must be nonnegative integers",IF(F45&lt;&gt;H45+I45,"Acceptable plus damaged differs from received",IF(G45&lt;&gt;"each","Count unit differs from order",IF(OR(NOT(ISNUMBER(E45)),E45&lt;=0),"Enter valid receipt date",IF(COUNTIFS('Opening Schedule'!$A$8:$A$107,B45)&lt;&gt;1,"Missing or duplicate Opening ID",IF(INDEX('Opening Schedule'!$G$8:$G$107,MATCH(B45,'Opening Schedule'!$A$8:$A$107,0))&lt;&gt;C45,"Revision mismatch",IF(INDEX('Opening Schedule'!$K$8:$K$107,MATCH(B45,'Opening Schedule'!$A$8:$A$107,0))&lt;&gt;"Recorded","Opening record incomplete","Linked"))))))))))</x:f>
      </x:c>
    </x:row>
    <x:row r="46" ht="28" customHeight="1">
      <x:c r="A46" s="23"/>
      <x:c r="B46" s="23"/>
      <x:c r="C46" s="23"/>
      <x:c r="D46" s="23"/>
      <x:c r="E46" s="26"/>
      <x:c r="F46" s="24"/>
      <x:c r="G46" s="22"/>
      <x:c r="H46" s="24"/>
      <x:c r="I46" s="24"/>
      <x:c r="J46" s="23"/>
      <x:c r="K46" s="23"/>
      <x:c r="L46" s="25" t="str">
        <x:f>IF(LEN(A46&amp;"")=0,IF(COUNTA(A46,B46,C46,D46,E46,F46,G46,H46,I46,J46,K46)=0,"","Enter Receipt line ID"),IF(COUNTIFS('Packing Receipt'!$A$8:$A$107,A46)&lt;&gt;1,"Duplicate Receipt line ID",IF(OR(LEN(B46&amp;"")=0,LEN(C46&amp;"")=0,LEN(D46&amp;"")=0,LEN(E46&amp;"")=0,LEN(F46&amp;"")=0,LEN(G46&amp;"")=0,LEN(H46&amp;"")=0,LEN(I46&amp;"")=0,LEN(J46&amp;"")=0,LEN(K46&amp;"")=0),"Complete receipt and inspection fields",IF(OR(NOT(ISNUMBER(F46)),NOT(ISNUMBER(H46)),NOT(ISNUMBER(I46)),F46&lt;0,H46&lt;0,I46&lt;0,MOD(F46,1)&lt;&gt;0,MOD(H46,1)&lt;&gt;0,MOD(I46,1)&lt;&gt;0),"Counts must be nonnegative integers",IF(F46&lt;&gt;H46+I46,"Acceptable plus damaged differs from received",IF(G46&lt;&gt;"each","Count unit differs from order",IF(OR(NOT(ISNUMBER(E46)),E46&lt;=0),"Enter valid receipt date",IF(COUNTIFS('Opening Schedule'!$A$8:$A$107,B46)&lt;&gt;1,"Missing or duplicate Opening ID",IF(INDEX('Opening Schedule'!$G$8:$G$107,MATCH(B46,'Opening Schedule'!$A$8:$A$107,0))&lt;&gt;C46,"Revision mismatch",IF(INDEX('Opening Schedule'!$K$8:$K$107,MATCH(B46,'Opening Schedule'!$A$8:$A$107,0))&lt;&gt;"Recorded","Opening record incomplete","Linked"))))))))))</x:f>
      </x:c>
    </x:row>
    <x:row r="47" ht="28" customHeight="1">
      <x:c r="A47" s="23"/>
      <x:c r="B47" s="23"/>
      <x:c r="C47" s="23"/>
      <x:c r="D47" s="23"/>
      <x:c r="E47" s="26"/>
      <x:c r="F47" s="24"/>
      <x:c r="G47" s="22"/>
      <x:c r="H47" s="24"/>
      <x:c r="I47" s="24"/>
      <x:c r="J47" s="23"/>
      <x:c r="K47" s="23"/>
      <x:c r="L47" s="25" t="str">
        <x:f>IF(LEN(A47&amp;"")=0,IF(COUNTA(A47,B47,C47,D47,E47,F47,G47,H47,I47,J47,K47)=0,"","Enter Receipt line ID"),IF(COUNTIFS('Packing Receipt'!$A$8:$A$107,A47)&lt;&gt;1,"Duplicate Receipt line ID",IF(OR(LEN(B47&amp;"")=0,LEN(C47&amp;"")=0,LEN(D47&amp;"")=0,LEN(E47&amp;"")=0,LEN(F47&amp;"")=0,LEN(G47&amp;"")=0,LEN(H47&amp;"")=0,LEN(I47&amp;"")=0,LEN(J47&amp;"")=0,LEN(K47&amp;"")=0),"Complete receipt and inspection fields",IF(OR(NOT(ISNUMBER(F47)),NOT(ISNUMBER(H47)),NOT(ISNUMBER(I47)),F47&lt;0,H47&lt;0,I47&lt;0,MOD(F47,1)&lt;&gt;0,MOD(H47,1)&lt;&gt;0,MOD(I47,1)&lt;&gt;0),"Counts must be nonnegative integers",IF(F47&lt;&gt;H47+I47,"Acceptable plus damaged differs from received",IF(G47&lt;&gt;"each","Count unit differs from order",IF(OR(NOT(ISNUMBER(E47)),E47&lt;=0),"Enter valid receipt date",IF(COUNTIFS('Opening Schedule'!$A$8:$A$107,B47)&lt;&gt;1,"Missing or duplicate Opening ID",IF(INDEX('Opening Schedule'!$G$8:$G$107,MATCH(B47,'Opening Schedule'!$A$8:$A$107,0))&lt;&gt;C47,"Revision mismatch",IF(INDEX('Opening Schedule'!$K$8:$K$107,MATCH(B47,'Opening Schedule'!$A$8:$A$107,0))&lt;&gt;"Recorded","Opening record incomplete","Linked"))))))))))</x:f>
      </x:c>
    </x:row>
    <x:row r="48" ht="28" customHeight="1">
      <x:c r="A48" s="23"/>
      <x:c r="B48" s="23"/>
      <x:c r="C48" s="23"/>
      <x:c r="D48" s="23"/>
      <x:c r="E48" s="26"/>
      <x:c r="F48" s="24"/>
      <x:c r="G48" s="22"/>
      <x:c r="H48" s="24"/>
      <x:c r="I48" s="24"/>
      <x:c r="J48" s="23"/>
      <x:c r="K48" s="23"/>
      <x:c r="L48" s="25" t="str">
        <x:f>IF(LEN(A48&amp;"")=0,IF(COUNTA(A48,B48,C48,D48,E48,F48,G48,H48,I48,J48,K48)=0,"","Enter Receipt line ID"),IF(COUNTIFS('Packing Receipt'!$A$8:$A$107,A48)&lt;&gt;1,"Duplicate Receipt line ID",IF(OR(LEN(B48&amp;"")=0,LEN(C48&amp;"")=0,LEN(D48&amp;"")=0,LEN(E48&amp;"")=0,LEN(F48&amp;"")=0,LEN(G48&amp;"")=0,LEN(H48&amp;"")=0,LEN(I48&amp;"")=0,LEN(J48&amp;"")=0,LEN(K48&amp;"")=0),"Complete receipt and inspection fields",IF(OR(NOT(ISNUMBER(F48)),NOT(ISNUMBER(H48)),NOT(ISNUMBER(I48)),F48&lt;0,H48&lt;0,I48&lt;0,MOD(F48,1)&lt;&gt;0,MOD(H48,1)&lt;&gt;0,MOD(I48,1)&lt;&gt;0),"Counts must be nonnegative integers",IF(F48&lt;&gt;H48+I48,"Acceptable plus damaged differs from received",IF(G48&lt;&gt;"each","Count unit differs from order",IF(OR(NOT(ISNUMBER(E48)),E48&lt;=0),"Enter valid receipt date",IF(COUNTIFS('Opening Schedule'!$A$8:$A$107,B48)&lt;&gt;1,"Missing or duplicate Opening ID",IF(INDEX('Opening Schedule'!$G$8:$G$107,MATCH(B48,'Opening Schedule'!$A$8:$A$107,0))&lt;&gt;C48,"Revision mismatch",IF(INDEX('Opening Schedule'!$K$8:$K$107,MATCH(B48,'Opening Schedule'!$A$8:$A$107,0))&lt;&gt;"Recorded","Opening record incomplete","Linked"))))))))))</x:f>
      </x:c>
    </x:row>
    <x:row r="49" ht="28" customHeight="1">
      <x:c r="A49" s="23"/>
      <x:c r="B49" s="23"/>
      <x:c r="C49" s="23"/>
      <x:c r="D49" s="23"/>
      <x:c r="E49" s="26"/>
      <x:c r="F49" s="24"/>
      <x:c r="G49" s="22"/>
      <x:c r="H49" s="24"/>
      <x:c r="I49" s="24"/>
      <x:c r="J49" s="23"/>
      <x:c r="K49" s="23"/>
      <x:c r="L49" s="25" t="str">
        <x:f>IF(LEN(A49&amp;"")=0,IF(COUNTA(A49,B49,C49,D49,E49,F49,G49,H49,I49,J49,K49)=0,"","Enter Receipt line ID"),IF(COUNTIFS('Packing Receipt'!$A$8:$A$107,A49)&lt;&gt;1,"Duplicate Receipt line ID",IF(OR(LEN(B49&amp;"")=0,LEN(C49&amp;"")=0,LEN(D49&amp;"")=0,LEN(E49&amp;"")=0,LEN(F49&amp;"")=0,LEN(G49&amp;"")=0,LEN(H49&amp;"")=0,LEN(I49&amp;"")=0,LEN(J49&amp;"")=0,LEN(K49&amp;"")=0),"Complete receipt and inspection fields",IF(OR(NOT(ISNUMBER(F49)),NOT(ISNUMBER(H49)),NOT(ISNUMBER(I49)),F49&lt;0,H49&lt;0,I49&lt;0,MOD(F49,1)&lt;&gt;0,MOD(H49,1)&lt;&gt;0,MOD(I49,1)&lt;&gt;0),"Counts must be nonnegative integers",IF(F49&lt;&gt;H49+I49,"Acceptable plus damaged differs from received",IF(G49&lt;&gt;"each","Count unit differs from order",IF(OR(NOT(ISNUMBER(E49)),E49&lt;=0),"Enter valid receipt date",IF(COUNTIFS('Opening Schedule'!$A$8:$A$107,B49)&lt;&gt;1,"Missing or duplicate Opening ID",IF(INDEX('Opening Schedule'!$G$8:$G$107,MATCH(B49,'Opening Schedule'!$A$8:$A$107,0))&lt;&gt;C49,"Revision mismatch",IF(INDEX('Opening Schedule'!$K$8:$K$107,MATCH(B49,'Opening Schedule'!$A$8:$A$107,0))&lt;&gt;"Recorded","Opening record incomplete","Linked"))))))))))</x:f>
      </x:c>
    </x:row>
    <x:row r="50" ht="28" customHeight="1">
      <x:c r="A50" s="23"/>
      <x:c r="B50" s="23"/>
      <x:c r="C50" s="23"/>
      <x:c r="D50" s="23"/>
      <x:c r="E50" s="26"/>
      <x:c r="F50" s="24"/>
      <x:c r="G50" s="22"/>
      <x:c r="H50" s="24"/>
      <x:c r="I50" s="24"/>
      <x:c r="J50" s="23"/>
      <x:c r="K50" s="23"/>
      <x:c r="L50" s="25" t="str">
        <x:f>IF(LEN(A50&amp;"")=0,IF(COUNTA(A50,B50,C50,D50,E50,F50,G50,H50,I50,J50,K50)=0,"","Enter Receipt line ID"),IF(COUNTIFS('Packing Receipt'!$A$8:$A$107,A50)&lt;&gt;1,"Duplicate Receipt line ID",IF(OR(LEN(B50&amp;"")=0,LEN(C50&amp;"")=0,LEN(D50&amp;"")=0,LEN(E50&amp;"")=0,LEN(F50&amp;"")=0,LEN(G50&amp;"")=0,LEN(H50&amp;"")=0,LEN(I50&amp;"")=0,LEN(J50&amp;"")=0,LEN(K50&amp;"")=0),"Complete receipt and inspection fields",IF(OR(NOT(ISNUMBER(F50)),NOT(ISNUMBER(H50)),NOT(ISNUMBER(I50)),F50&lt;0,H50&lt;0,I50&lt;0,MOD(F50,1)&lt;&gt;0,MOD(H50,1)&lt;&gt;0,MOD(I50,1)&lt;&gt;0),"Counts must be nonnegative integers",IF(F50&lt;&gt;H50+I50,"Acceptable plus damaged differs from received",IF(G50&lt;&gt;"each","Count unit differs from order",IF(OR(NOT(ISNUMBER(E50)),E50&lt;=0),"Enter valid receipt date",IF(COUNTIFS('Opening Schedule'!$A$8:$A$107,B50)&lt;&gt;1,"Missing or duplicate Opening ID",IF(INDEX('Opening Schedule'!$G$8:$G$107,MATCH(B50,'Opening Schedule'!$A$8:$A$107,0))&lt;&gt;C50,"Revision mismatch",IF(INDEX('Opening Schedule'!$K$8:$K$107,MATCH(B50,'Opening Schedule'!$A$8:$A$107,0))&lt;&gt;"Recorded","Opening record incomplete","Linked"))))))))))</x:f>
      </x:c>
    </x:row>
    <x:row r="51" ht="28" customHeight="1">
      <x:c r="A51" s="23"/>
      <x:c r="B51" s="23"/>
      <x:c r="C51" s="23"/>
      <x:c r="D51" s="23"/>
      <x:c r="E51" s="26"/>
      <x:c r="F51" s="24"/>
      <x:c r="G51" s="22"/>
      <x:c r="H51" s="24"/>
      <x:c r="I51" s="24"/>
      <x:c r="J51" s="23"/>
      <x:c r="K51" s="23"/>
      <x:c r="L51" s="25" t="str">
        <x:f>IF(LEN(A51&amp;"")=0,IF(COUNTA(A51,B51,C51,D51,E51,F51,G51,H51,I51,J51,K51)=0,"","Enter Receipt line ID"),IF(COUNTIFS('Packing Receipt'!$A$8:$A$107,A51)&lt;&gt;1,"Duplicate Receipt line ID",IF(OR(LEN(B51&amp;"")=0,LEN(C51&amp;"")=0,LEN(D51&amp;"")=0,LEN(E51&amp;"")=0,LEN(F51&amp;"")=0,LEN(G51&amp;"")=0,LEN(H51&amp;"")=0,LEN(I51&amp;"")=0,LEN(J51&amp;"")=0,LEN(K51&amp;"")=0),"Complete receipt and inspection fields",IF(OR(NOT(ISNUMBER(F51)),NOT(ISNUMBER(H51)),NOT(ISNUMBER(I51)),F51&lt;0,H51&lt;0,I51&lt;0,MOD(F51,1)&lt;&gt;0,MOD(H51,1)&lt;&gt;0,MOD(I51,1)&lt;&gt;0),"Counts must be nonnegative integers",IF(F51&lt;&gt;H51+I51,"Acceptable plus damaged differs from received",IF(G51&lt;&gt;"each","Count unit differs from order",IF(OR(NOT(ISNUMBER(E51)),E51&lt;=0),"Enter valid receipt date",IF(COUNTIFS('Opening Schedule'!$A$8:$A$107,B51)&lt;&gt;1,"Missing or duplicate Opening ID",IF(INDEX('Opening Schedule'!$G$8:$G$107,MATCH(B51,'Opening Schedule'!$A$8:$A$107,0))&lt;&gt;C51,"Revision mismatch",IF(INDEX('Opening Schedule'!$K$8:$K$107,MATCH(B51,'Opening Schedule'!$A$8:$A$107,0))&lt;&gt;"Recorded","Opening record incomplete","Linked"))))))))))</x:f>
      </x:c>
    </x:row>
    <x:row r="52" ht="28" customHeight="1">
      <x:c r="A52" s="23"/>
      <x:c r="B52" s="23"/>
      <x:c r="C52" s="23"/>
      <x:c r="D52" s="23"/>
      <x:c r="E52" s="26"/>
      <x:c r="F52" s="24"/>
      <x:c r="G52" s="22"/>
      <x:c r="H52" s="24"/>
      <x:c r="I52" s="24"/>
      <x:c r="J52" s="23"/>
      <x:c r="K52" s="23"/>
      <x:c r="L52" s="25" t="str">
        <x:f>IF(LEN(A52&amp;"")=0,IF(COUNTA(A52,B52,C52,D52,E52,F52,G52,H52,I52,J52,K52)=0,"","Enter Receipt line ID"),IF(COUNTIFS('Packing Receipt'!$A$8:$A$107,A52)&lt;&gt;1,"Duplicate Receipt line ID",IF(OR(LEN(B52&amp;"")=0,LEN(C52&amp;"")=0,LEN(D52&amp;"")=0,LEN(E52&amp;"")=0,LEN(F52&amp;"")=0,LEN(G52&amp;"")=0,LEN(H52&amp;"")=0,LEN(I52&amp;"")=0,LEN(J52&amp;"")=0,LEN(K52&amp;"")=0),"Complete receipt and inspection fields",IF(OR(NOT(ISNUMBER(F52)),NOT(ISNUMBER(H52)),NOT(ISNUMBER(I52)),F52&lt;0,H52&lt;0,I52&lt;0,MOD(F52,1)&lt;&gt;0,MOD(H52,1)&lt;&gt;0,MOD(I52,1)&lt;&gt;0),"Counts must be nonnegative integers",IF(F52&lt;&gt;H52+I52,"Acceptable plus damaged differs from received",IF(G52&lt;&gt;"each","Count unit differs from order",IF(OR(NOT(ISNUMBER(E52)),E52&lt;=0),"Enter valid receipt date",IF(COUNTIFS('Opening Schedule'!$A$8:$A$107,B52)&lt;&gt;1,"Missing or duplicate Opening ID",IF(INDEX('Opening Schedule'!$G$8:$G$107,MATCH(B52,'Opening Schedule'!$A$8:$A$107,0))&lt;&gt;C52,"Revision mismatch",IF(INDEX('Opening Schedule'!$K$8:$K$107,MATCH(B52,'Opening Schedule'!$A$8:$A$107,0))&lt;&gt;"Recorded","Opening record incomplete","Linked"))))))))))</x:f>
      </x:c>
    </x:row>
    <x:row r="53" ht="28" customHeight="1">
      <x:c r="A53" s="23"/>
      <x:c r="B53" s="23"/>
      <x:c r="C53" s="23"/>
      <x:c r="D53" s="23"/>
      <x:c r="E53" s="26"/>
      <x:c r="F53" s="24"/>
      <x:c r="G53" s="22"/>
      <x:c r="H53" s="24"/>
      <x:c r="I53" s="24"/>
      <x:c r="J53" s="23"/>
      <x:c r="K53" s="23"/>
      <x:c r="L53" s="25" t="str">
        <x:f>IF(LEN(A53&amp;"")=0,IF(COUNTA(A53,B53,C53,D53,E53,F53,G53,H53,I53,J53,K53)=0,"","Enter Receipt line ID"),IF(COUNTIFS('Packing Receipt'!$A$8:$A$107,A53)&lt;&gt;1,"Duplicate Receipt line ID",IF(OR(LEN(B53&amp;"")=0,LEN(C53&amp;"")=0,LEN(D53&amp;"")=0,LEN(E53&amp;"")=0,LEN(F53&amp;"")=0,LEN(G53&amp;"")=0,LEN(H53&amp;"")=0,LEN(I53&amp;"")=0,LEN(J53&amp;"")=0,LEN(K53&amp;"")=0),"Complete receipt and inspection fields",IF(OR(NOT(ISNUMBER(F53)),NOT(ISNUMBER(H53)),NOT(ISNUMBER(I53)),F53&lt;0,H53&lt;0,I53&lt;0,MOD(F53,1)&lt;&gt;0,MOD(H53,1)&lt;&gt;0,MOD(I53,1)&lt;&gt;0),"Counts must be nonnegative integers",IF(F53&lt;&gt;H53+I53,"Acceptable plus damaged differs from received",IF(G53&lt;&gt;"each","Count unit differs from order",IF(OR(NOT(ISNUMBER(E53)),E53&lt;=0),"Enter valid receipt date",IF(COUNTIFS('Opening Schedule'!$A$8:$A$107,B53)&lt;&gt;1,"Missing or duplicate Opening ID",IF(INDEX('Opening Schedule'!$G$8:$G$107,MATCH(B53,'Opening Schedule'!$A$8:$A$107,0))&lt;&gt;C53,"Revision mismatch",IF(INDEX('Opening Schedule'!$K$8:$K$107,MATCH(B53,'Opening Schedule'!$A$8:$A$107,0))&lt;&gt;"Recorded","Opening record incomplete","Linked"))))))))))</x:f>
      </x:c>
    </x:row>
    <x:row r="54" ht="28" customHeight="1">
      <x:c r="A54" s="23"/>
      <x:c r="B54" s="23"/>
      <x:c r="C54" s="23"/>
      <x:c r="D54" s="23"/>
      <x:c r="E54" s="26"/>
      <x:c r="F54" s="24"/>
      <x:c r="G54" s="22"/>
      <x:c r="H54" s="24"/>
      <x:c r="I54" s="24"/>
      <x:c r="J54" s="23"/>
      <x:c r="K54" s="23"/>
      <x:c r="L54" s="25" t="str">
        <x:f>IF(LEN(A54&amp;"")=0,IF(COUNTA(A54,B54,C54,D54,E54,F54,G54,H54,I54,J54,K54)=0,"","Enter Receipt line ID"),IF(COUNTIFS('Packing Receipt'!$A$8:$A$107,A54)&lt;&gt;1,"Duplicate Receipt line ID",IF(OR(LEN(B54&amp;"")=0,LEN(C54&amp;"")=0,LEN(D54&amp;"")=0,LEN(E54&amp;"")=0,LEN(F54&amp;"")=0,LEN(G54&amp;"")=0,LEN(H54&amp;"")=0,LEN(I54&amp;"")=0,LEN(J54&amp;"")=0,LEN(K54&amp;"")=0),"Complete receipt and inspection fields",IF(OR(NOT(ISNUMBER(F54)),NOT(ISNUMBER(H54)),NOT(ISNUMBER(I54)),F54&lt;0,H54&lt;0,I54&lt;0,MOD(F54,1)&lt;&gt;0,MOD(H54,1)&lt;&gt;0,MOD(I54,1)&lt;&gt;0),"Counts must be nonnegative integers",IF(F54&lt;&gt;H54+I54,"Acceptable plus damaged differs from received",IF(G54&lt;&gt;"each","Count unit differs from order",IF(OR(NOT(ISNUMBER(E54)),E54&lt;=0),"Enter valid receipt date",IF(COUNTIFS('Opening Schedule'!$A$8:$A$107,B54)&lt;&gt;1,"Missing or duplicate Opening ID",IF(INDEX('Opening Schedule'!$G$8:$G$107,MATCH(B54,'Opening Schedule'!$A$8:$A$107,0))&lt;&gt;C54,"Revision mismatch",IF(INDEX('Opening Schedule'!$K$8:$K$107,MATCH(B54,'Opening Schedule'!$A$8:$A$107,0))&lt;&gt;"Recorded","Opening record incomplete","Linked"))))))))))</x:f>
      </x:c>
    </x:row>
    <x:row r="55" ht="28" customHeight="1">
      <x:c r="A55" s="23"/>
      <x:c r="B55" s="23"/>
      <x:c r="C55" s="23"/>
      <x:c r="D55" s="23"/>
      <x:c r="E55" s="26"/>
      <x:c r="F55" s="24"/>
      <x:c r="G55" s="22"/>
      <x:c r="H55" s="24"/>
      <x:c r="I55" s="24"/>
      <x:c r="J55" s="23"/>
      <x:c r="K55" s="23"/>
      <x:c r="L55" s="25" t="str">
        <x:f>IF(LEN(A55&amp;"")=0,IF(COUNTA(A55,B55,C55,D55,E55,F55,G55,H55,I55,J55,K55)=0,"","Enter Receipt line ID"),IF(COUNTIFS('Packing Receipt'!$A$8:$A$107,A55)&lt;&gt;1,"Duplicate Receipt line ID",IF(OR(LEN(B55&amp;"")=0,LEN(C55&amp;"")=0,LEN(D55&amp;"")=0,LEN(E55&amp;"")=0,LEN(F55&amp;"")=0,LEN(G55&amp;"")=0,LEN(H55&amp;"")=0,LEN(I55&amp;"")=0,LEN(J55&amp;"")=0,LEN(K55&amp;"")=0),"Complete receipt and inspection fields",IF(OR(NOT(ISNUMBER(F55)),NOT(ISNUMBER(H55)),NOT(ISNUMBER(I55)),F55&lt;0,H55&lt;0,I55&lt;0,MOD(F55,1)&lt;&gt;0,MOD(H55,1)&lt;&gt;0,MOD(I55,1)&lt;&gt;0),"Counts must be nonnegative integers",IF(F55&lt;&gt;H55+I55,"Acceptable plus damaged differs from received",IF(G55&lt;&gt;"each","Count unit differs from order",IF(OR(NOT(ISNUMBER(E55)),E55&lt;=0),"Enter valid receipt date",IF(COUNTIFS('Opening Schedule'!$A$8:$A$107,B55)&lt;&gt;1,"Missing or duplicate Opening ID",IF(INDEX('Opening Schedule'!$G$8:$G$107,MATCH(B55,'Opening Schedule'!$A$8:$A$107,0))&lt;&gt;C55,"Revision mismatch",IF(INDEX('Opening Schedule'!$K$8:$K$107,MATCH(B55,'Opening Schedule'!$A$8:$A$107,0))&lt;&gt;"Recorded","Opening record incomplete","Linked"))))))))))</x:f>
      </x:c>
    </x:row>
    <x:row r="56" ht="28" customHeight="1">
      <x:c r="A56" s="23"/>
      <x:c r="B56" s="23"/>
      <x:c r="C56" s="23"/>
      <x:c r="D56" s="23"/>
      <x:c r="E56" s="26"/>
      <x:c r="F56" s="24"/>
      <x:c r="G56" s="22"/>
      <x:c r="H56" s="24"/>
      <x:c r="I56" s="24"/>
      <x:c r="J56" s="23"/>
      <x:c r="K56" s="23"/>
      <x:c r="L56" s="25" t="str">
        <x:f>IF(LEN(A56&amp;"")=0,IF(COUNTA(A56,B56,C56,D56,E56,F56,G56,H56,I56,J56,K56)=0,"","Enter Receipt line ID"),IF(COUNTIFS('Packing Receipt'!$A$8:$A$107,A56)&lt;&gt;1,"Duplicate Receipt line ID",IF(OR(LEN(B56&amp;"")=0,LEN(C56&amp;"")=0,LEN(D56&amp;"")=0,LEN(E56&amp;"")=0,LEN(F56&amp;"")=0,LEN(G56&amp;"")=0,LEN(H56&amp;"")=0,LEN(I56&amp;"")=0,LEN(J56&amp;"")=0,LEN(K56&amp;"")=0),"Complete receipt and inspection fields",IF(OR(NOT(ISNUMBER(F56)),NOT(ISNUMBER(H56)),NOT(ISNUMBER(I56)),F56&lt;0,H56&lt;0,I56&lt;0,MOD(F56,1)&lt;&gt;0,MOD(H56,1)&lt;&gt;0,MOD(I56,1)&lt;&gt;0),"Counts must be nonnegative integers",IF(F56&lt;&gt;H56+I56,"Acceptable plus damaged differs from received",IF(G56&lt;&gt;"each","Count unit differs from order",IF(OR(NOT(ISNUMBER(E56)),E56&lt;=0),"Enter valid receipt date",IF(COUNTIFS('Opening Schedule'!$A$8:$A$107,B56)&lt;&gt;1,"Missing or duplicate Opening ID",IF(INDEX('Opening Schedule'!$G$8:$G$107,MATCH(B56,'Opening Schedule'!$A$8:$A$107,0))&lt;&gt;C56,"Revision mismatch",IF(INDEX('Opening Schedule'!$K$8:$K$107,MATCH(B56,'Opening Schedule'!$A$8:$A$107,0))&lt;&gt;"Recorded","Opening record incomplete","Linked"))))))))))</x:f>
      </x:c>
    </x:row>
    <x:row r="57" ht="28" customHeight="1">
      <x:c r="A57" s="23"/>
      <x:c r="B57" s="23"/>
      <x:c r="C57" s="23"/>
      <x:c r="D57" s="23"/>
      <x:c r="E57" s="26"/>
      <x:c r="F57" s="24"/>
      <x:c r="G57" s="22"/>
      <x:c r="H57" s="24"/>
      <x:c r="I57" s="24"/>
      <x:c r="J57" s="23"/>
      <x:c r="K57" s="23"/>
      <x:c r="L57" s="25" t="str">
        <x:f>IF(LEN(A57&amp;"")=0,IF(COUNTA(A57,B57,C57,D57,E57,F57,G57,H57,I57,J57,K57)=0,"","Enter Receipt line ID"),IF(COUNTIFS('Packing Receipt'!$A$8:$A$107,A57)&lt;&gt;1,"Duplicate Receipt line ID",IF(OR(LEN(B57&amp;"")=0,LEN(C57&amp;"")=0,LEN(D57&amp;"")=0,LEN(E57&amp;"")=0,LEN(F57&amp;"")=0,LEN(G57&amp;"")=0,LEN(H57&amp;"")=0,LEN(I57&amp;"")=0,LEN(J57&amp;"")=0,LEN(K57&amp;"")=0),"Complete receipt and inspection fields",IF(OR(NOT(ISNUMBER(F57)),NOT(ISNUMBER(H57)),NOT(ISNUMBER(I57)),F57&lt;0,H57&lt;0,I57&lt;0,MOD(F57,1)&lt;&gt;0,MOD(H57,1)&lt;&gt;0,MOD(I57,1)&lt;&gt;0),"Counts must be nonnegative integers",IF(F57&lt;&gt;H57+I57,"Acceptable plus damaged differs from received",IF(G57&lt;&gt;"each","Count unit differs from order",IF(OR(NOT(ISNUMBER(E57)),E57&lt;=0),"Enter valid receipt date",IF(COUNTIFS('Opening Schedule'!$A$8:$A$107,B57)&lt;&gt;1,"Missing or duplicate Opening ID",IF(INDEX('Opening Schedule'!$G$8:$G$107,MATCH(B57,'Opening Schedule'!$A$8:$A$107,0))&lt;&gt;C57,"Revision mismatch",IF(INDEX('Opening Schedule'!$K$8:$K$107,MATCH(B57,'Opening Schedule'!$A$8:$A$107,0))&lt;&gt;"Recorded","Opening record incomplete","Linked"))))))))))</x:f>
      </x:c>
    </x:row>
    <x:row r="58" ht="28" customHeight="1">
      <x:c r="A58" s="23"/>
      <x:c r="B58" s="23"/>
      <x:c r="C58" s="23"/>
      <x:c r="D58" s="23"/>
      <x:c r="E58" s="26"/>
      <x:c r="F58" s="24"/>
      <x:c r="G58" s="22"/>
      <x:c r="H58" s="24"/>
      <x:c r="I58" s="24"/>
      <x:c r="J58" s="23"/>
      <x:c r="K58" s="23"/>
      <x:c r="L58" s="25" t="str">
        <x:f>IF(LEN(A58&amp;"")=0,IF(COUNTA(A58,B58,C58,D58,E58,F58,G58,H58,I58,J58,K58)=0,"","Enter Receipt line ID"),IF(COUNTIFS('Packing Receipt'!$A$8:$A$107,A58)&lt;&gt;1,"Duplicate Receipt line ID",IF(OR(LEN(B58&amp;"")=0,LEN(C58&amp;"")=0,LEN(D58&amp;"")=0,LEN(E58&amp;"")=0,LEN(F58&amp;"")=0,LEN(G58&amp;"")=0,LEN(H58&amp;"")=0,LEN(I58&amp;"")=0,LEN(J58&amp;"")=0,LEN(K58&amp;"")=0),"Complete receipt and inspection fields",IF(OR(NOT(ISNUMBER(F58)),NOT(ISNUMBER(H58)),NOT(ISNUMBER(I58)),F58&lt;0,H58&lt;0,I58&lt;0,MOD(F58,1)&lt;&gt;0,MOD(H58,1)&lt;&gt;0,MOD(I58,1)&lt;&gt;0),"Counts must be nonnegative integers",IF(F58&lt;&gt;H58+I58,"Acceptable plus damaged differs from received",IF(G58&lt;&gt;"each","Count unit differs from order",IF(OR(NOT(ISNUMBER(E58)),E58&lt;=0),"Enter valid receipt date",IF(COUNTIFS('Opening Schedule'!$A$8:$A$107,B58)&lt;&gt;1,"Missing or duplicate Opening ID",IF(INDEX('Opening Schedule'!$G$8:$G$107,MATCH(B58,'Opening Schedule'!$A$8:$A$107,0))&lt;&gt;C58,"Revision mismatch",IF(INDEX('Opening Schedule'!$K$8:$K$107,MATCH(B58,'Opening Schedule'!$A$8:$A$107,0))&lt;&gt;"Recorded","Opening record incomplete","Linked"))))))))))</x:f>
      </x:c>
    </x:row>
    <x:row r="59" ht="28" customHeight="1">
      <x:c r="A59" s="23"/>
      <x:c r="B59" s="23"/>
      <x:c r="C59" s="23"/>
      <x:c r="D59" s="23"/>
      <x:c r="E59" s="26"/>
      <x:c r="F59" s="24"/>
      <x:c r="G59" s="22"/>
      <x:c r="H59" s="24"/>
      <x:c r="I59" s="24"/>
      <x:c r="J59" s="23"/>
      <x:c r="K59" s="23"/>
      <x:c r="L59" s="25" t="str">
        <x:f>IF(LEN(A59&amp;"")=0,IF(COUNTA(A59,B59,C59,D59,E59,F59,G59,H59,I59,J59,K59)=0,"","Enter Receipt line ID"),IF(COUNTIFS('Packing Receipt'!$A$8:$A$107,A59)&lt;&gt;1,"Duplicate Receipt line ID",IF(OR(LEN(B59&amp;"")=0,LEN(C59&amp;"")=0,LEN(D59&amp;"")=0,LEN(E59&amp;"")=0,LEN(F59&amp;"")=0,LEN(G59&amp;"")=0,LEN(H59&amp;"")=0,LEN(I59&amp;"")=0,LEN(J59&amp;"")=0,LEN(K59&amp;"")=0),"Complete receipt and inspection fields",IF(OR(NOT(ISNUMBER(F59)),NOT(ISNUMBER(H59)),NOT(ISNUMBER(I59)),F59&lt;0,H59&lt;0,I59&lt;0,MOD(F59,1)&lt;&gt;0,MOD(H59,1)&lt;&gt;0,MOD(I59,1)&lt;&gt;0),"Counts must be nonnegative integers",IF(F59&lt;&gt;H59+I59,"Acceptable plus damaged differs from received",IF(G59&lt;&gt;"each","Count unit differs from order",IF(OR(NOT(ISNUMBER(E59)),E59&lt;=0),"Enter valid receipt date",IF(COUNTIFS('Opening Schedule'!$A$8:$A$107,B59)&lt;&gt;1,"Missing or duplicate Opening ID",IF(INDEX('Opening Schedule'!$G$8:$G$107,MATCH(B59,'Opening Schedule'!$A$8:$A$107,0))&lt;&gt;C59,"Revision mismatch",IF(INDEX('Opening Schedule'!$K$8:$K$107,MATCH(B59,'Opening Schedule'!$A$8:$A$107,0))&lt;&gt;"Recorded","Opening record incomplete","Linked"))))))))))</x:f>
      </x:c>
    </x:row>
    <x:row r="60" ht="28" customHeight="1">
      <x:c r="A60" s="23"/>
      <x:c r="B60" s="23"/>
      <x:c r="C60" s="23"/>
      <x:c r="D60" s="23"/>
      <x:c r="E60" s="26"/>
      <x:c r="F60" s="24"/>
      <x:c r="G60" s="22"/>
      <x:c r="H60" s="24"/>
      <x:c r="I60" s="24"/>
      <x:c r="J60" s="23"/>
      <x:c r="K60" s="23"/>
      <x:c r="L60" s="25" t="str">
        <x:f>IF(LEN(A60&amp;"")=0,IF(COUNTA(A60,B60,C60,D60,E60,F60,G60,H60,I60,J60,K60)=0,"","Enter Receipt line ID"),IF(COUNTIFS('Packing Receipt'!$A$8:$A$107,A60)&lt;&gt;1,"Duplicate Receipt line ID",IF(OR(LEN(B60&amp;"")=0,LEN(C60&amp;"")=0,LEN(D60&amp;"")=0,LEN(E60&amp;"")=0,LEN(F60&amp;"")=0,LEN(G60&amp;"")=0,LEN(H60&amp;"")=0,LEN(I60&amp;"")=0,LEN(J60&amp;"")=0,LEN(K60&amp;"")=0),"Complete receipt and inspection fields",IF(OR(NOT(ISNUMBER(F60)),NOT(ISNUMBER(H60)),NOT(ISNUMBER(I60)),F60&lt;0,H60&lt;0,I60&lt;0,MOD(F60,1)&lt;&gt;0,MOD(H60,1)&lt;&gt;0,MOD(I60,1)&lt;&gt;0),"Counts must be nonnegative integers",IF(F60&lt;&gt;H60+I60,"Acceptable plus damaged differs from received",IF(G60&lt;&gt;"each","Count unit differs from order",IF(OR(NOT(ISNUMBER(E60)),E60&lt;=0),"Enter valid receipt date",IF(COUNTIFS('Opening Schedule'!$A$8:$A$107,B60)&lt;&gt;1,"Missing or duplicate Opening ID",IF(INDEX('Opening Schedule'!$G$8:$G$107,MATCH(B60,'Opening Schedule'!$A$8:$A$107,0))&lt;&gt;C60,"Revision mismatch",IF(INDEX('Opening Schedule'!$K$8:$K$107,MATCH(B60,'Opening Schedule'!$A$8:$A$107,0))&lt;&gt;"Recorded","Opening record incomplete","Linked"))))))))))</x:f>
      </x:c>
    </x:row>
    <x:row r="61" ht="28" customHeight="1">
      <x:c r="A61" s="23"/>
      <x:c r="B61" s="23"/>
      <x:c r="C61" s="23"/>
      <x:c r="D61" s="23"/>
      <x:c r="E61" s="26"/>
      <x:c r="F61" s="24"/>
      <x:c r="G61" s="22"/>
      <x:c r="H61" s="24"/>
      <x:c r="I61" s="24"/>
      <x:c r="J61" s="23"/>
      <x:c r="K61" s="23"/>
      <x:c r="L61" s="25" t="str">
        <x:f>IF(LEN(A61&amp;"")=0,IF(COUNTA(A61,B61,C61,D61,E61,F61,G61,H61,I61,J61,K61)=0,"","Enter Receipt line ID"),IF(COUNTIFS('Packing Receipt'!$A$8:$A$107,A61)&lt;&gt;1,"Duplicate Receipt line ID",IF(OR(LEN(B61&amp;"")=0,LEN(C61&amp;"")=0,LEN(D61&amp;"")=0,LEN(E61&amp;"")=0,LEN(F61&amp;"")=0,LEN(G61&amp;"")=0,LEN(H61&amp;"")=0,LEN(I61&amp;"")=0,LEN(J61&amp;"")=0,LEN(K61&amp;"")=0),"Complete receipt and inspection fields",IF(OR(NOT(ISNUMBER(F61)),NOT(ISNUMBER(H61)),NOT(ISNUMBER(I61)),F61&lt;0,H61&lt;0,I61&lt;0,MOD(F61,1)&lt;&gt;0,MOD(H61,1)&lt;&gt;0,MOD(I61,1)&lt;&gt;0),"Counts must be nonnegative integers",IF(F61&lt;&gt;H61+I61,"Acceptable plus damaged differs from received",IF(G61&lt;&gt;"each","Count unit differs from order",IF(OR(NOT(ISNUMBER(E61)),E61&lt;=0),"Enter valid receipt date",IF(COUNTIFS('Opening Schedule'!$A$8:$A$107,B61)&lt;&gt;1,"Missing or duplicate Opening ID",IF(INDEX('Opening Schedule'!$G$8:$G$107,MATCH(B61,'Opening Schedule'!$A$8:$A$107,0))&lt;&gt;C61,"Revision mismatch",IF(INDEX('Opening Schedule'!$K$8:$K$107,MATCH(B61,'Opening Schedule'!$A$8:$A$107,0))&lt;&gt;"Recorded","Opening record incomplete","Linked"))))))))))</x:f>
      </x:c>
    </x:row>
    <x:row r="62" ht="28" customHeight="1">
      <x:c r="A62" s="23"/>
      <x:c r="B62" s="23"/>
      <x:c r="C62" s="23"/>
      <x:c r="D62" s="23"/>
      <x:c r="E62" s="26"/>
      <x:c r="F62" s="24"/>
      <x:c r="G62" s="22"/>
      <x:c r="H62" s="24"/>
      <x:c r="I62" s="24"/>
      <x:c r="J62" s="23"/>
      <x:c r="K62" s="23"/>
      <x:c r="L62" s="25" t="str">
        <x:f>IF(LEN(A62&amp;"")=0,IF(COUNTA(A62,B62,C62,D62,E62,F62,G62,H62,I62,J62,K62)=0,"","Enter Receipt line ID"),IF(COUNTIFS('Packing Receipt'!$A$8:$A$107,A62)&lt;&gt;1,"Duplicate Receipt line ID",IF(OR(LEN(B62&amp;"")=0,LEN(C62&amp;"")=0,LEN(D62&amp;"")=0,LEN(E62&amp;"")=0,LEN(F62&amp;"")=0,LEN(G62&amp;"")=0,LEN(H62&amp;"")=0,LEN(I62&amp;"")=0,LEN(J62&amp;"")=0,LEN(K62&amp;"")=0),"Complete receipt and inspection fields",IF(OR(NOT(ISNUMBER(F62)),NOT(ISNUMBER(H62)),NOT(ISNUMBER(I62)),F62&lt;0,H62&lt;0,I62&lt;0,MOD(F62,1)&lt;&gt;0,MOD(H62,1)&lt;&gt;0,MOD(I62,1)&lt;&gt;0),"Counts must be nonnegative integers",IF(F62&lt;&gt;H62+I62,"Acceptable plus damaged differs from received",IF(G62&lt;&gt;"each","Count unit differs from order",IF(OR(NOT(ISNUMBER(E62)),E62&lt;=0),"Enter valid receipt date",IF(COUNTIFS('Opening Schedule'!$A$8:$A$107,B62)&lt;&gt;1,"Missing or duplicate Opening ID",IF(INDEX('Opening Schedule'!$G$8:$G$107,MATCH(B62,'Opening Schedule'!$A$8:$A$107,0))&lt;&gt;C62,"Revision mismatch",IF(INDEX('Opening Schedule'!$K$8:$K$107,MATCH(B62,'Opening Schedule'!$A$8:$A$107,0))&lt;&gt;"Recorded","Opening record incomplete","Linked"))))))))))</x:f>
      </x:c>
    </x:row>
    <x:row r="63" ht="28" customHeight="1">
      <x:c r="A63" s="23"/>
      <x:c r="B63" s="23"/>
      <x:c r="C63" s="23"/>
      <x:c r="D63" s="23"/>
      <x:c r="E63" s="26"/>
      <x:c r="F63" s="24"/>
      <x:c r="G63" s="22"/>
      <x:c r="H63" s="24"/>
      <x:c r="I63" s="24"/>
      <x:c r="J63" s="23"/>
      <x:c r="K63" s="23"/>
      <x:c r="L63" s="25" t="str">
        <x:f>IF(LEN(A63&amp;"")=0,IF(COUNTA(A63,B63,C63,D63,E63,F63,G63,H63,I63,J63,K63)=0,"","Enter Receipt line ID"),IF(COUNTIFS('Packing Receipt'!$A$8:$A$107,A63)&lt;&gt;1,"Duplicate Receipt line ID",IF(OR(LEN(B63&amp;"")=0,LEN(C63&amp;"")=0,LEN(D63&amp;"")=0,LEN(E63&amp;"")=0,LEN(F63&amp;"")=0,LEN(G63&amp;"")=0,LEN(H63&amp;"")=0,LEN(I63&amp;"")=0,LEN(J63&amp;"")=0,LEN(K63&amp;"")=0),"Complete receipt and inspection fields",IF(OR(NOT(ISNUMBER(F63)),NOT(ISNUMBER(H63)),NOT(ISNUMBER(I63)),F63&lt;0,H63&lt;0,I63&lt;0,MOD(F63,1)&lt;&gt;0,MOD(H63,1)&lt;&gt;0,MOD(I63,1)&lt;&gt;0),"Counts must be nonnegative integers",IF(F63&lt;&gt;H63+I63,"Acceptable plus damaged differs from received",IF(G63&lt;&gt;"each","Count unit differs from order",IF(OR(NOT(ISNUMBER(E63)),E63&lt;=0),"Enter valid receipt date",IF(COUNTIFS('Opening Schedule'!$A$8:$A$107,B63)&lt;&gt;1,"Missing or duplicate Opening ID",IF(INDEX('Opening Schedule'!$G$8:$G$107,MATCH(B63,'Opening Schedule'!$A$8:$A$107,0))&lt;&gt;C63,"Revision mismatch",IF(INDEX('Opening Schedule'!$K$8:$K$107,MATCH(B63,'Opening Schedule'!$A$8:$A$107,0))&lt;&gt;"Recorded","Opening record incomplete","Linked"))))))))))</x:f>
      </x:c>
    </x:row>
    <x:row r="64" ht="28" customHeight="1">
      <x:c r="A64" s="23"/>
      <x:c r="B64" s="23"/>
      <x:c r="C64" s="23"/>
      <x:c r="D64" s="23"/>
      <x:c r="E64" s="26"/>
      <x:c r="F64" s="24"/>
      <x:c r="G64" s="22"/>
      <x:c r="H64" s="24"/>
      <x:c r="I64" s="24"/>
      <x:c r="J64" s="23"/>
      <x:c r="K64" s="23"/>
      <x:c r="L64" s="25" t="str">
        <x:f>IF(LEN(A64&amp;"")=0,IF(COUNTA(A64,B64,C64,D64,E64,F64,G64,H64,I64,J64,K64)=0,"","Enter Receipt line ID"),IF(COUNTIFS('Packing Receipt'!$A$8:$A$107,A64)&lt;&gt;1,"Duplicate Receipt line ID",IF(OR(LEN(B64&amp;"")=0,LEN(C64&amp;"")=0,LEN(D64&amp;"")=0,LEN(E64&amp;"")=0,LEN(F64&amp;"")=0,LEN(G64&amp;"")=0,LEN(H64&amp;"")=0,LEN(I64&amp;"")=0,LEN(J64&amp;"")=0,LEN(K64&amp;"")=0),"Complete receipt and inspection fields",IF(OR(NOT(ISNUMBER(F64)),NOT(ISNUMBER(H64)),NOT(ISNUMBER(I64)),F64&lt;0,H64&lt;0,I64&lt;0,MOD(F64,1)&lt;&gt;0,MOD(H64,1)&lt;&gt;0,MOD(I64,1)&lt;&gt;0),"Counts must be nonnegative integers",IF(F64&lt;&gt;H64+I64,"Acceptable plus damaged differs from received",IF(G64&lt;&gt;"each","Count unit differs from order",IF(OR(NOT(ISNUMBER(E64)),E64&lt;=0),"Enter valid receipt date",IF(COUNTIFS('Opening Schedule'!$A$8:$A$107,B64)&lt;&gt;1,"Missing or duplicate Opening ID",IF(INDEX('Opening Schedule'!$G$8:$G$107,MATCH(B64,'Opening Schedule'!$A$8:$A$107,0))&lt;&gt;C64,"Revision mismatch",IF(INDEX('Opening Schedule'!$K$8:$K$107,MATCH(B64,'Opening Schedule'!$A$8:$A$107,0))&lt;&gt;"Recorded","Opening record incomplete","Linked"))))))))))</x:f>
      </x:c>
    </x:row>
    <x:row r="65" ht="28" customHeight="1">
      <x:c r="A65" s="23"/>
      <x:c r="B65" s="23"/>
      <x:c r="C65" s="23"/>
      <x:c r="D65" s="23"/>
      <x:c r="E65" s="26"/>
      <x:c r="F65" s="24"/>
      <x:c r="G65" s="22"/>
      <x:c r="H65" s="24"/>
      <x:c r="I65" s="24"/>
      <x:c r="J65" s="23"/>
      <x:c r="K65" s="23"/>
      <x:c r="L65" s="25" t="str">
        <x:f>IF(LEN(A65&amp;"")=0,IF(COUNTA(A65,B65,C65,D65,E65,F65,G65,H65,I65,J65,K65)=0,"","Enter Receipt line ID"),IF(COUNTIFS('Packing Receipt'!$A$8:$A$107,A65)&lt;&gt;1,"Duplicate Receipt line ID",IF(OR(LEN(B65&amp;"")=0,LEN(C65&amp;"")=0,LEN(D65&amp;"")=0,LEN(E65&amp;"")=0,LEN(F65&amp;"")=0,LEN(G65&amp;"")=0,LEN(H65&amp;"")=0,LEN(I65&amp;"")=0,LEN(J65&amp;"")=0,LEN(K65&amp;"")=0),"Complete receipt and inspection fields",IF(OR(NOT(ISNUMBER(F65)),NOT(ISNUMBER(H65)),NOT(ISNUMBER(I65)),F65&lt;0,H65&lt;0,I65&lt;0,MOD(F65,1)&lt;&gt;0,MOD(H65,1)&lt;&gt;0,MOD(I65,1)&lt;&gt;0),"Counts must be nonnegative integers",IF(F65&lt;&gt;H65+I65,"Acceptable plus damaged differs from received",IF(G65&lt;&gt;"each","Count unit differs from order",IF(OR(NOT(ISNUMBER(E65)),E65&lt;=0),"Enter valid receipt date",IF(COUNTIFS('Opening Schedule'!$A$8:$A$107,B65)&lt;&gt;1,"Missing or duplicate Opening ID",IF(INDEX('Opening Schedule'!$G$8:$G$107,MATCH(B65,'Opening Schedule'!$A$8:$A$107,0))&lt;&gt;C65,"Revision mismatch",IF(INDEX('Opening Schedule'!$K$8:$K$107,MATCH(B65,'Opening Schedule'!$A$8:$A$107,0))&lt;&gt;"Recorded","Opening record incomplete","Linked"))))))))))</x:f>
      </x:c>
    </x:row>
    <x:row r="66" ht="28" customHeight="1">
      <x:c r="A66" s="23"/>
      <x:c r="B66" s="23"/>
      <x:c r="C66" s="23"/>
      <x:c r="D66" s="23"/>
      <x:c r="E66" s="26"/>
      <x:c r="F66" s="24"/>
      <x:c r="G66" s="22"/>
      <x:c r="H66" s="24"/>
      <x:c r="I66" s="24"/>
      <x:c r="J66" s="23"/>
      <x:c r="K66" s="23"/>
      <x:c r="L66" s="25" t="str">
        <x:f>IF(LEN(A66&amp;"")=0,IF(COUNTA(A66,B66,C66,D66,E66,F66,G66,H66,I66,J66,K66)=0,"","Enter Receipt line ID"),IF(COUNTIFS('Packing Receipt'!$A$8:$A$107,A66)&lt;&gt;1,"Duplicate Receipt line ID",IF(OR(LEN(B66&amp;"")=0,LEN(C66&amp;"")=0,LEN(D66&amp;"")=0,LEN(E66&amp;"")=0,LEN(F66&amp;"")=0,LEN(G66&amp;"")=0,LEN(H66&amp;"")=0,LEN(I66&amp;"")=0,LEN(J66&amp;"")=0,LEN(K66&amp;"")=0),"Complete receipt and inspection fields",IF(OR(NOT(ISNUMBER(F66)),NOT(ISNUMBER(H66)),NOT(ISNUMBER(I66)),F66&lt;0,H66&lt;0,I66&lt;0,MOD(F66,1)&lt;&gt;0,MOD(H66,1)&lt;&gt;0,MOD(I66,1)&lt;&gt;0),"Counts must be nonnegative integers",IF(F66&lt;&gt;H66+I66,"Acceptable plus damaged differs from received",IF(G66&lt;&gt;"each","Count unit differs from order",IF(OR(NOT(ISNUMBER(E66)),E66&lt;=0),"Enter valid receipt date",IF(COUNTIFS('Opening Schedule'!$A$8:$A$107,B66)&lt;&gt;1,"Missing or duplicate Opening ID",IF(INDEX('Opening Schedule'!$G$8:$G$107,MATCH(B66,'Opening Schedule'!$A$8:$A$107,0))&lt;&gt;C66,"Revision mismatch",IF(INDEX('Opening Schedule'!$K$8:$K$107,MATCH(B66,'Opening Schedule'!$A$8:$A$107,0))&lt;&gt;"Recorded","Opening record incomplete","Linked"))))))))))</x:f>
      </x:c>
    </x:row>
    <x:row r="67" ht="28" customHeight="1">
      <x:c r="A67" s="23"/>
      <x:c r="B67" s="23"/>
      <x:c r="C67" s="23"/>
      <x:c r="D67" s="23"/>
      <x:c r="E67" s="26"/>
      <x:c r="F67" s="24"/>
      <x:c r="G67" s="22"/>
      <x:c r="H67" s="24"/>
      <x:c r="I67" s="24"/>
      <x:c r="J67" s="23"/>
      <x:c r="K67" s="23"/>
      <x:c r="L67" s="25" t="str">
        <x:f>IF(LEN(A67&amp;"")=0,IF(COUNTA(A67,B67,C67,D67,E67,F67,G67,H67,I67,J67,K67)=0,"","Enter Receipt line ID"),IF(COUNTIFS('Packing Receipt'!$A$8:$A$107,A67)&lt;&gt;1,"Duplicate Receipt line ID",IF(OR(LEN(B67&amp;"")=0,LEN(C67&amp;"")=0,LEN(D67&amp;"")=0,LEN(E67&amp;"")=0,LEN(F67&amp;"")=0,LEN(G67&amp;"")=0,LEN(H67&amp;"")=0,LEN(I67&amp;"")=0,LEN(J67&amp;"")=0,LEN(K67&amp;"")=0),"Complete receipt and inspection fields",IF(OR(NOT(ISNUMBER(F67)),NOT(ISNUMBER(H67)),NOT(ISNUMBER(I67)),F67&lt;0,H67&lt;0,I67&lt;0,MOD(F67,1)&lt;&gt;0,MOD(H67,1)&lt;&gt;0,MOD(I67,1)&lt;&gt;0),"Counts must be nonnegative integers",IF(F67&lt;&gt;H67+I67,"Acceptable plus damaged differs from received",IF(G67&lt;&gt;"each","Count unit differs from order",IF(OR(NOT(ISNUMBER(E67)),E67&lt;=0),"Enter valid receipt date",IF(COUNTIFS('Opening Schedule'!$A$8:$A$107,B67)&lt;&gt;1,"Missing or duplicate Opening ID",IF(INDEX('Opening Schedule'!$G$8:$G$107,MATCH(B67,'Opening Schedule'!$A$8:$A$107,0))&lt;&gt;C67,"Revision mismatch",IF(INDEX('Opening Schedule'!$K$8:$K$107,MATCH(B67,'Opening Schedule'!$A$8:$A$107,0))&lt;&gt;"Recorded","Opening record incomplete","Linked"))))))))))</x:f>
      </x:c>
    </x:row>
    <x:row r="68" ht="28" customHeight="1">
      <x:c r="A68" s="23"/>
      <x:c r="B68" s="23"/>
      <x:c r="C68" s="23"/>
      <x:c r="D68" s="23"/>
      <x:c r="E68" s="26"/>
      <x:c r="F68" s="24"/>
      <x:c r="G68" s="22"/>
      <x:c r="H68" s="24"/>
      <x:c r="I68" s="24"/>
      <x:c r="J68" s="23"/>
      <x:c r="K68" s="23"/>
      <x:c r="L68" s="25" t="str">
        <x:f>IF(LEN(A68&amp;"")=0,IF(COUNTA(A68,B68,C68,D68,E68,F68,G68,H68,I68,J68,K68)=0,"","Enter Receipt line ID"),IF(COUNTIFS('Packing Receipt'!$A$8:$A$107,A68)&lt;&gt;1,"Duplicate Receipt line ID",IF(OR(LEN(B68&amp;"")=0,LEN(C68&amp;"")=0,LEN(D68&amp;"")=0,LEN(E68&amp;"")=0,LEN(F68&amp;"")=0,LEN(G68&amp;"")=0,LEN(H68&amp;"")=0,LEN(I68&amp;"")=0,LEN(J68&amp;"")=0,LEN(K68&amp;"")=0),"Complete receipt and inspection fields",IF(OR(NOT(ISNUMBER(F68)),NOT(ISNUMBER(H68)),NOT(ISNUMBER(I68)),F68&lt;0,H68&lt;0,I68&lt;0,MOD(F68,1)&lt;&gt;0,MOD(H68,1)&lt;&gt;0,MOD(I68,1)&lt;&gt;0),"Counts must be nonnegative integers",IF(F68&lt;&gt;H68+I68,"Acceptable plus damaged differs from received",IF(G68&lt;&gt;"each","Count unit differs from order",IF(OR(NOT(ISNUMBER(E68)),E68&lt;=0),"Enter valid receipt date",IF(COUNTIFS('Opening Schedule'!$A$8:$A$107,B68)&lt;&gt;1,"Missing or duplicate Opening ID",IF(INDEX('Opening Schedule'!$G$8:$G$107,MATCH(B68,'Opening Schedule'!$A$8:$A$107,0))&lt;&gt;C68,"Revision mismatch",IF(INDEX('Opening Schedule'!$K$8:$K$107,MATCH(B68,'Opening Schedule'!$A$8:$A$107,0))&lt;&gt;"Recorded","Opening record incomplete","Linked"))))))))))</x:f>
      </x:c>
    </x:row>
    <x:row r="69" ht="28" customHeight="1">
      <x:c r="A69" s="23"/>
      <x:c r="B69" s="23"/>
      <x:c r="C69" s="23"/>
      <x:c r="D69" s="23"/>
      <x:c r="E69" s="26"/>
      <x:c r="F69" s="24"/>
      <x:c r="G69" s="22"/>
      <x:c r="H69" s="24"/>
      <x:c r="I69" s="24"/>
      <x:c r="J69" s="23"/>
      <x:c r="K69" s="23"/>
      <x:c r="L69" s="25" t="str">
        <x:f>IF(LEN(A69&amp;"")=0,IF(COUNTA(A69,B69,C69,D69,E69,F69,G69,H69,I69,J69,K69)=0,"","Enter Receipt line ID"),IF(COUNTIFS('Packing Receipt'!$A$8:$A$107,A69)&lt;&gt;1,"Duplicate Receipt line ID",IF(OR(LEN(B69&amp;"")=0,LEN(C69&amp;"")=0,LEN(D69&amp;"")=0,LEN(E69&amp;"")=0,LEN(F69&amp;"")=0,LEN(G69&amp;"")=0,LEN(H69&amp;"")=0,LEN(I69&amp;"")=0,LEN(J69&amp;"")=0,LEN(K69&amp;"")=0),"Complete receipt and inspection fields",IF(OR(NOT(ISNUMBER(F69)),NOT(ISNUMBER(H69)),NOT(ISNUMBER(I69)),F69&lt;0,H69&lt;0,I69&lt;0,MOD(F69,1)&lt;&gt;0,MOD(H69,1)&lt;&gt;0,MOD(I69,1)&lt;&gt;0),"Counts must be nonnegative integers",IF(F69&lt;&gt;H69+I69,"Acceptable plus damaged differs from received",IF(G69&lt;&gt;"each","Count unit differs from order",IF(OR(NOT(ISNUMBER(E69)),E69&lt;=0),"Enter valid receipt date",IF(COUNTIFS('Opening Schedule'!$A$8:$A$107,B69)&lt;&gt;1,"Missing or duplicate Opening ID",IF(INDEX('Opening Schedule'!$G$8:$G$107,MATCH(B69,'Opening Schedule'!$A$8:$A$107,0))&lt;&gt;C69,"Revision mismatch",IF(INDEX('Opening Schedule'!$K$8:$K$107,MATCH(B69,'Opening Schedule'!$A$8:$A$107,0))&lt;&gt;"Recorded","Opening record incomplete","Linked"))))))))))</x:f>
      </x:c>
    </x:row>
    <x:row r="70" ht="28" customHeight="1">
      <x:c r="A70" s="23"/>
      <x:c r="B70" s="23"/>
      <x:c r="C70" s="23"/>
      <x:c r="D70" s="23"/>
      <x:c r="E70" s="26"/>
      <x:c r="F70" s="24"/>
      <x:c r="G70" s="22"/>
      <x:c r="H70" s="24"/>
      <x:c r="I70" s="24"/>
      <x:c r="J70" s="23"/>
      <x:c r="K70" s="23"/>
      <x:c r="L70" s="25" t="str">
        <x:f>IF(LEN(A70&amp;"")=0,IF(COUNTA(A70,B70,C70,D70,E70,F70,G70,H70,I70,J70,K70)=0,"","Enter Receipt line ID"),IF(COUNTIFS('Packing Receipt'!$A$8:$A$107,A70)&lt;&gt;1,"Duplicate Receipt line ID",IF(OR(LEN(B70&amp;"")=0,LEN(C70&amp;"")=0,LEN(D70&amp;"")=0,LEN(E70&amp;"")=0,LEN(F70&amp;"")=0,LEN(G70&amp;"")=0,LEN(H70&amp;"")=0,LEN(I70&amp;"")=0,LEN(J70&amp;"")=0,LEN(K70&amp;"")=0),"Complete receipt and inspection fields",IF(OR(NOT(ISNUMBER(F70)),NOT(ISNUMBER(H70)),NOT(ISNUMBER(I70)),F70&lt;0,H70&lt;0,I70&lt;0,MOD(F70,1)&lt;&gt;0,MOD(H70,1)&lt;&gt;0,MOD(I70,1)&lt;&gt;0),"Counts must be nonnegative integers",IF(F70&lt;&gt;H70+I70,"Acceptable plus damaged differs from received",IF(G70&lt;&gt;"each","Count unit differs from order",IF(OR(NOT(ISNUMBER(E70)),E70&lt;=0),"Enter valid receipt date",IF(COUNTIFS('Opening Schedule'!$A$8:$A$107,B70)&lt;&gt;1,"Missing or duplicate Opening ID",IF(INDEX('Opening Schedule'!$G$8:$G$107,MATCH(B70,'Opening Schedule'!$A$8:$A$107,0))&lt;&gt;C70,"Revision mismatch",IF(INDEX('Opening Schedule'!$K$8:$K$107,MATCH(B70,'Opening Schedule'!$A$8:$A$107,0))&lt;&gt;"Recorded","Opening record incomplete","Linked"))))))))))</x:f>
      </x:c>
    </x:row>
    <x:row r="71" ht="28" customHeight="1">
      <x:c r="A71" s="23"/>
      <x:c r="B71" s="23"/>
      <x:c r="C71" s="23"/>
      <x:c r="D71" s="23"/>
      <x:c r="E71" s="26"/>
      <x:c r="F71" s="24"/>
      <x:c r="G71" s="22"/>
      <x:c r="H71" s="24"/>
      <x:c r="I71" s="24"/>
      <x:c r="J71" s="23"/>
      <x:c r="K71" s="23"/>
      <x:c r="L71" s="25" t="str">
        <x:f>IF(LEN(A71&amp;"")=0,IF(COUNTA(A71,B71,C71,D71,E71,F71,G71,H71,I71,J71,K71)=0,"","Enter Receipt line ID"),IF(COUNTIFS('Packing Receipt'!$A$8:$A$107,A71)&lt;&gt;1,"Duplicate Receipt line ID",IF(OR(LEN(B71&amp;"")=0,LEN(C71&amp;"")=0,LEN(D71&amp;"")=0,LEN(E71&amp;"")=0,LEN(F71&amp;"")=0,LEN(G71&amp;"")=0,LEN(H71&amp;"")=0,LEN(I71&amp;"")=0,LEN(J71&amp;"")=0,LEN(K71&amp;"")=0),"Complete receipt and inspection fields",IF(OR(NOT(ISNUMBER(F71)),NOT(ISNUMBER(H71)),NOT(ISNUMBER(I71)),F71&lt;0,H71&lt;0,I71&lt;0,MOD(F71,1)&lt;&gt;0,MOD(H71,1)&lt;&gt;0,MOD(I71,1)&lt;&gt;0),"Counts must be nonnegative integers",IF(F71&lt;&gt;H71+I71,"Acceptable plus damaged differs from received",IF(G71&lt;&gt;"each","Count unit differs from order",IF(OR(NOT(ISNUMBER(E71)),E71&lt;=0),"Enter valid receipt date",IF(COUNTIFS('Opening Schedule'!$A$8:$A$107,B71)&lt;&gt;1,"Missing or duplicate Opening ID",IF(INDEX('Opening Schedule'!$G$8:$G$107,MATCH(B71,'Opening Schedule'!$A$8:$A$107,0))&lt;&gt;C71,"Revision mismatch",IF(INDEX('Opening Schedule'!$K$8:$K$107,MATCH(B71,'Opening Schedule'!$A$8:$A$107,0))&lt;&gt;"Recorded","Opening record incomplete","Linked"))))))))))</x:f>
      </x:c>
    </x:row>
    <x:row r="72" ht="28" customHeight="1">
      <x:c r="A72" s="23"/>
      <x:c r="B72" s="23"/>
      <x:c r="C72" s="23"/>
      <x:c r="D72" s="23"/>
      <x:c r="E72" s="26"/>
      <x:c r="F72" s="24"/>
      <x:c r="G72" s="22"/>
      <x:c r="H72" s="24"/>
      <x:c r="I72" s="24"/>
      <x:c r="J72" s="23"/>
      <x:c r="K72" s="23"/>
      <x:c r="L72" s="25" t="str">
        <x:f>IF(LEN(A72&amp;"")=0,IF(COUNTA(A72,B72,C72,D72,E72,F72,G72,H72,I72,J72,K72)=0,"","Enter Receipt line ID"),IF(COUNTIFS('Packing Receipt'!$A$8:$A$107,A72)&lt;&gt;1,"Duplicate Receipt line ID",IF(OR(LEN(B72&amp;"")=0,LEN(C72&amp;"")=0,LEN(D72&amp;"")=0,LEN(E72&amp;"")=0,LEN(F72&amp;"")=0,LEN(G72&amp;"")=0,LEN(H72&amp;"")=0,LEN(I72&amp;"")=0,LEN(J72&amp;"")=0,LEN(K72&amp;"")=0),"Complete receipt and inspection fields",IF(OR(NOT(ISNUMBER(F72)),NOT(ISNUMBER(H72)),NOT(ISNUMBER(I72)),F72&lt;0,H72&lt;0,I72&lt;0,MOD(F72,1)&lt;&gt;0,MOD(H72,1)&lt;&gt;0,MOD(I72,1)&lt;&gt;0),"Counts must be nonnegative integers",IF(F72&lt;&gt;H72+I72,"Acceptable plus damaged differs from received",IF(G72&lt;&gt;"each","Count unit differs from order",IF(OR(NOT(ISNUMBER(E72)),E72&lt;=0),"Enter valid receipt date",IF(COUNTIFS('Opening Schedule'!$A$8:$A$107,B72)&lt;&gt;1,"Missing or duplicate Opening ID",IF(INDEX('Opening Schedule'!$G$8:$G$107,MATCH(B72,'Opening Schedule'!$A$8:$A$107,0))&lt;&gt;C72,"Revision mismatch",IF(INDEX('Opening Schedule'!$K$8:$K$107,MATCH(B72,'Opening Schedule'!$A$8:$A$107,0))&lt;&gt;"Recorded","Opening record incomplete","Linked"))))))))))</x:f>
      </x:c>
    </x:row>
    <x:row r="73" ht="28" customHeight="1">
      <x:c r="A73" s="23"/>
      <x:c r="B73" s="23"/>
      <x:c r="C73" s="23"/>
      <x:c r="D73" s="23"/>
      <x:c r="E73" s="26"/>
      <x:c r="F73" s="24"/>
      <x:c r="G73" s="22"/>
      <x:c r="H73" s="24"/>
      <x:c r="I73" s="24"/>
      <x:c r="J73" s="23"/>
      <x:c r="K73" s="23"/>
      <x:c r="L73" s="25" t="str">
        <x:f>IF(LEN(A73&amp;"")=0,IF(COUNTA(A73,B73,C73,D73,E73,F73,G73,H73,I73,J73,K73)=0,"","Enter Receipt line ID"),IF(COUNTIFS('Packing Receipt'!$A$8:$A$107,A73)&lt;&gt;1,"Duplicate Receipt line ID",IF(OR(LEN(B73&amp;"")=0,LEN(C73&amp;"")=0,LEN(D73&amp;"")=0,LEN(E73&amp;"")=0,LEN(F73&amp;"")=0,LEN(G73&amp;"")=0,LEN(H73&amp;"")=0,LEN(I73&amp;"")=0,LEN(J73&amp;"")=0,LEN(K73&amp;"")=0),"Complete receipt and inspection fields",IF(OR(NOT(ISNUMBER(F73)),NOT(ISNUMBER(H73)),NOT(ISNUMBER(I73)),F73&lt;0,H73&lt;0,I73&lt;0,MOD(F73,1)&lt;&gt;0,MOD(H73,1)&lt;&gt;0,MOD(I73,1)&lt;&gt;0),"Counts must be nonnegative integers",IF(F73&lt;&gt;H73+I73,"Acceptable plus damaged differs from received",IF(G73&lt;&gt;"each","Count unit differs from order",IF(OR(NOT(ISNUMBER(E73)),E73&lt;=0),"Enter valid receipt date",IF(COUNTIFS('Opening Schedule'!$A$8:$A$107,B73)&lt;&gt;1,"Missing or duplicate Opening ID",IF(INDEX('Opening Schedule'!$G$8:$G$107,MATCH(B73,'Opening Schedule'!$A$8:$A$107,0))&lt;&gt;C73,"Revision mismatch",IF(INDEX('Opening Schedule'!$K$8:$K$107,MATCH(B73,'Opening Schedule'!$A$8:$A$107,0))&lt;&gt;"Recorded","Opening record incomplete","Linked"))))))))))</x:f>
      </x:c>
    </x:row>
    <x:row r="74" ht="28" customHeight="1">
      <x:c r="A74" s="23"/>
      <x:c r="B74" s="23"/>
      <x:c r="C74" s="23"/>
      <x:c r="D74" s="23"/>
      <x:c r="E74" s="26"/>
      <x:c r="F74" s="24"/>
      <x:c r="G74" s="22"/>
      <x:c r="H74" s="24"/>
      <x:c r="I74" s="24"/>
      <x:c r="J74" s="23"/>
      <x:c r="K74" s="23"/>
      <x:c r="L74" s="25" t="str">
        <x:f>IF(LEN(A74&amp;"")=0,IF(COUNTA(A74,B74,C74,D74,E74,F74,G74,H74,I74,J74,K74)=0,"","Enter Receipt line ID"),IF(COUNTIFS('Packing Receipt'!$A$8:$A$107,A74)&lt;&gt;1,"Duplicate Receipt line ID",IF(OR(LEN(B74&amp;"")=0,LEN(C74&amp;"")=0,LEN(D74&amp;"")=0,LEN(E74&amp;"")=0,LEN(F74&amp;"")=0,LEN(G74&amp;"")=0,LEN(H74&amp;"")=0,LEN(I74&amp;"")=0,LEN(J74&amp;"")=0,LEN(K74&amp;"")=0),"Complete receipt and inspection fields",IF(OR(NOT(ISNUMBER(F74)),NOT(ISNUMBER(H74)),NOT(ISNUMBER(I74)),F74&lt;0,H74&lt;0,I74&lt;0,MOD(F74,1)&lt;&gt;0,MOD(H74,1)&lt;&gt;0,MOD(I74,1)&lt;&gt;0),"Counts must be nonnegative integers",IF(F74&lt;&gt;H74+I74,"Acceptable plus damaged differs from received",IF(G74&lt;&gt;"each","Count unit differs from order",IF(OR(NOT(ISNUMBER(E74)),E74&lt;=0),"Enter valid receipt date",IF(COUNTIFS('Opening Schedule'!$A$8:$A$107,B74)&lt;&gt;1,"Missing or duplicate Opening ID",IF(INDEX('Opening Schedule'!$G$8:$G$107,MATCH(B74,'Opening Schedule'!$A$8:$A$107,0))&lt;&gt;C74,"Revision mismatch",IF(INDEX('Opening Schedule'!$K$8:$K$107,MATCH(B74,'Opening Schedule'!$A$8:$A$107,0))&lt;&gt;"Recorded","Opening record incomplete","Linked"))))))))))</x:f>
      </x:c>
    </x:row>
    <x:row r="75" ht="28" customHeight="1">
      <x:c r="A75" s="23"/>
      <x:c r="B75" s="23"/>
      <x:c r="C75" s="23"/>
      <x:c r="D75" s="23"/>
      <x:c r="E75" s="26"/>
      <x:c r="F75" s="24"/>
      <x:c r="G75" s="22"/>
      <x:c r="H75" s="24"/>
      <x:c r="I75" s="24"/>
      <x:c r="J75" s="23"/>
      <x:c r="K75" s="23"/>
      <x:c r="L75" s="25" t="str">
        <x:f>IF(LEN(A75&amp;"")=0,IF(COUNTA(A75,B75,C75,D75,E75,F75,G75,H75,I75,J75,K75)=0,"","Enter Receipt line ID"),IF(COUNTIFS('Packing Receipt'!$A$8:$A$107,A75)&lt;&gt;1,"Duplicate Receipt line ID",IF(OR(LEN(B75&amp;"")=0,LEN(C75&amp;"")=0,LEN(D75&amp;"")=0,LEN(E75&amp;"")=0,LEN(F75&amp;"")=0,LEN(G75&amp;"")=0,LEN(H75&amp;"")=0,LEN(I75&amp;"")=0,LEN(J75&amp;"")=0,LEN(K75&amp;"")=0),"Complete receipt and inspection fields",IF(OR(NOT(ISNUMBER(F75)),NOT(ISNUMBER(H75)),NOT(ISNUMBER(I75)),F75&lt;0,H75&lt;0,I75&lt;0,MOD(F75,1)&lt;&gt;0,MOD(H75,1)&lt;&gt;0,MOD(I75,1)&lt;&gt;0),"Counts must be nonnegative integers",IF(F75&lt;&gt;H75+I75,"Acceptable plus damaged differs from received",IF(G75&lt;&gt;"each","Count unit differs from order",IF(OR(NOT(ISNUMBER(E75)),E75&lt;=0),"Enter valid receipt date",IF(COUNTIFS('Opening Schedule'!$A$8:$A$107,B75)&lt;&gt;1,"Missing or duplicate Opening ID",IF(INDEX('Opening Schedule'!$G$8:$G$107,MATCH(B75,'Opening Schedule'!$A$8:$A$107,0))&lt;&gt;C75,"Revision mismatch",IF(INDEX('Opening Schedule'!$K$8:$K$107,MATCH(B75,'Opening Schedule'!$A$8:$A$107,0))&lt;&gt;"Recorded","Opening record incomplete","Linked"))))))))))</x:f>
      </x:c>
    </x:row>
    <x:row r="76" ht="28" customHeight="1">
      <x:c r="A76" s="23"/>
      <x:c r="B76" s="23"/>
      <x:c r="C76" s="23"/>
      <x:c r="D76" s="23"/>
      <x:c r="E76" s="26"/>
      <x:c r="F76" s="24"/>
      <x:c r="G76" s="22"/>
      <x:c r="H76" s="24"/>
      <x:c r="I76" s="24"/>
      <x:c r="J76" s="23"/>
      <x:c r="K76" s="23"/>
      <x:c r="L76" s="25" t="str">
        <x:f>IF(LEN(A76&amp;"")=0,IF(COUNTA(A76,B76,C76,D76,E76,F76,G76,H76,I76,J76,K76)=0,"","Enter Receipt line ID"),IF(COUNTIFS('Packing Receipt'!$A$8:$A$107,A76)&lt;&gt;1,"Duplicate Receipt line ID",IF(OR(LEN(B76&amp;"")=0,LEN(C76&amp;"")=0,LEN(D76&amp;"")=0,LEN(E76&amp;"")=0,LEN(F76&amp;"")=0,LEN(G76&amp;"")=0,LEN(H76&amp;"")=0,LEN(I76&amp;"")=0,LEN(J76&amp;"")=0,LEN(K76&amp;"")=0),"Complete receipt and inspection fields",IF(OR(NOT(ISNUMBER(F76)),NOT(ISNUMBER(H76)),NOT(ISNUMBER(I76)),F76&lt;0,H76&lt;0,I76&lt;0,MOD(F76,1)&lt;&gt;0,MOD(H76,1)&lt;&gt;0,MOD(I76,1)&lt;&gt;0),"Counts must be nonnegative integers",IF(F76&lt;&gt;H76+I76,"Acceptable plus damaged differs from received",IF(G76&lt;&gt;"each","Count unit differs from order",IF(OR(NOT(ISNUMBER(E76)),E76&lt;=0),"Enter valid receipt date",IF(COUNTIFS('Opening Schedule'!$A$8:$A$107,B76)&lt;&gt;1,"Missing or duplicate Opening ID",IF(INDEX('Opening Schedule'!$G$8:$G$107,MATCH(B76,'Opening Schedule'!$A$8:$A$107,0))&lt;&gt;C76,"Revision mismatch",IF(INDEX('Opening Schedule'!$K$8:$K$107,MATCH(B76,'Opening Schedule'!$A$8:$A$107,0))&lt;&gt;"Recorded","Opening record incomplete","Linked"))))))))))</x:f>
      </x:c>
    </x:row>
    <x:row r="77" ht="28" customHeight="1">
      <x:c r="A77" s="23"/>
      <x:c r="B77" s="23"/>
      <x:c r="C77" s="23"/>
      <x:c r="D77" s="23"/>
      <x:c r="E77" s="26"/>
      <x:c r="F77" s="24"/>
      <x:c r="G77" s="22"/>
      <x:c r="H77" s="24"/>
      <x:c r="I77" s="24"/>
      <x:c r="J77" s="23"/>
      <x:c r="K77" s="23"/>
      <x:c r="L77" s="25" t="str">
        <x:f>IF(LEN(A77&amp;"")=0,IF(COUNTA(A77,B77,C77,D77,E77,F77,G77,H77,I77,J77,K77)=0,"","Enter Receipt line ID"),IF(COUNTIFS('Packing Receipt'!$A$8:$A$107,A77)&lt;&gt;1,"Duplicate Receipt line ID",IF(OR(LEN(B77&amp;"")=0,LEN(C77&amp;"")=0,LEN(D77&amp;"")=0,LEN(E77&amp;"")=0,LEN(F77&amp;"")=0,LEN(G77&amp;"")=0,LEN(H77&amp;"")=0,LEN(I77&amp;"")=0,LEN(J77&amp;"")=0,LEN(K77&amp;"")=0),"Complete receipt and inspection fields",IF(OR(NOT(ISNUMBER(F77)),NOT(ISNUMBER(H77)),NOT(ISNUMBER(I77)),F77&lt;0,H77&lt;0,I77&lt;0,MOD(F77,1)&lt;&gt;0,MOD(H77,1)&lt;&gt;0,MOD(I77,1)&lt;&gt;0),"Counts must be nonnegative integers",IF(F77&lt;&gt;H77+I77,"Acceptable plus damaged differs from received",IF(G77&lt;&gt;"each","Count unit differs from order",IF(OR(NOT(ISNUMBER(E77)),E77&lt;=0),"Enter valid receipt date",IF(COUNTIFS('Opening Schedule'!$A$8:$A$107,B77)&lt;&gt;1,"Missing or duplicate Opening ID",IF(INDEX('Opening Schedule'!$G$8:$G$107,MATCH(B77,'Opening Schedule'!$A$8:$A$107,0))&lt;&gt;C77,"Revision mismatch",IF(INDEX('Opening Schedule'!$K$8:$K$107,MATCH(B77,'Opening Schedule'!$A$8:$A$107,0))&lt;&gt;"Recorded","Opening record incomplete","Linked"))))))))))</x:f>
      </x:c>
    </x:row>
    <x:row r="78" ht="28" customHeight="1">
      <x:c r="A78" s="23"/>
      <x:c r="B78" s="23"/>
      <x:c r="C78" s="23"/>
      <x:c r="D78" s="23"/>
      <x:c r="E78" s="26"/>
      <x:c r="F78" s="24"/>
      <x:c r="G78" s="22"/>
      <x:c r="H78" s="24"/>
      <x:c r="I78" s="24"/>
      <x:c r="J78" s="23"/>
      <x:c r="K78" s="23"/>
      <x:c r="L78" s="25" t="str">
        <x:f>IF(LEN(A78&amp;"")=0,IF(COUNTA(A78,B78,C78,D78,E78,F78,G78,H78,I78,J78,K78)=0,"","Enter Receipt line ID"),IF(COUNTIFS('Packing Receipt'!$A$8:$A$107,A78)&lt;&gt;1,"Duplicate Receipt line ID",IF(OR(LEN(B78&amp;"")=0,LEN(C78&amp;"")=0,LEN(D78&amp;"")=0,LEN(E78&amp;"")=0,LEN(F78&amp;"")=0,LEN(G78&amp;"")=0,LEN(H78&amp;"")=0,LEN(I78&amp;"")=0,LEN(J78&amp;"")=0,LEN(K78&amp;"")=0),"Complete receipt and inspection fields",IF(OR(NOT(ISNUMBER(F78)),NOT(ISNUMBER(H78)),NOT(ISNUMBER(I78)),F78&lt;0,H78&lt;0,I78&lt;0,MOD(F78,1)&lt;&gt;0,MOD(H78,1)&lt;&gt;0,MOD(I78,1)&lt;&gt;0),"Counts must be nonnegative integers",IF(F78&lt;&gt;H78+I78,"Acceptable plus damaged differs from received",IF(G78&lt;&gt;"each","Count unit differs from order",IF(OR(NOT(ISNUMBER(E78)),E78&lt;=0),"Enter valid receipt date",IF(COUNTIFS('Opening Schedule'!$A$8:$A$107,B78)&lt;&gt;1,"Missing or duplicate Opening ID",IF(INDEX('Opening Schedule'!$G$8:$G$107,MATCH(B78,'Opening Schedule'!$A$8:$A$107,0))&lt;&gt;C78,"Revision mismatch",IF(INDEX('Opening Schedule'!$K$8:$K$107,MATCH(B78,'Opening Schedule'!$A$8:$A$107,0))&lt;&gt;"Recorded","Opening record incomplete","Linked"))))))))))</x:f>
      </x:c>
    </x:row>
    <x:row r="79" ht="28" customHeight="1">
      <x:c r="A79" s="23"/>
      <x:c r="B79" s="23"/>
      <x:c r="C79" s="23"/>
      <x:c r="D79" s="23"/>
      <x:c r="E79" s="26"/>
      <x:c r="F79" s="24"/>
      <x:c r="G79" s="22"/>
      <x:c r="H79" s="24"/>
      <x:c r="I79" s="24"/>
      <x:c r="J79" s="23"/>
      <x:c r="K79" s="23"/>
      <x:c r="L79" s="25" t="str">
        <x:f>IF(LEN(A79&amp;"")=0,IF(COUNTA(A79,B79,C79,D79,E79,F79,G79,H79,I79,J79,K79)=0,"","Enter Receipt line ID"),IF(COUNTIFS('Packing Receipt'!$A$8:$A$107,A79)&lt;&gt;1,"Duplicate Receipt line ID",IF(OR(LEN(B79&amp;"")=0,LEN(C79&amp;"")=0,LEN(D79&amp;"")=0,LEN(E79&amp;"")=0,LEN(F79&amp;"")=0,LEN(G79&amp;"")=0,LEN(H79&amp;"")=0,LEN(I79&amp;"")=0,LEN(J79&amp;"")=0,LEN(K79&amp;"")=0),"Complete receipt and inspection fields",IF(OR(NOT(ISNUMBER(F79)),NOT(ISNUMBER(H79)),NOT(ISNUMBER(I79)),F79&lt;0,H79&lt;0,I79&lt;0,MOD(F79,1)&lt;&gt;0,MOD(H79,1)&lt;&gt;0,MOD(I79,1)&lt;&gt;0),"Counts must be nonnegative integers",IF(F79&lt;&gt;H79+I79,"Acceptable plus damaged differs from received",IF(G79&lt;&gt;"each","Count unit differs from order",IF(OR(NOT(ISNUMBER(E79)),E79&lt;=0),"Enter valid receipt date",IF(COUNTIFS('Opening Schedule'!$A$8:$A$107,B79)&lt;&gt;1,"Missing or duplicate Opening ID",IF(INDEX('Opening Schedule'!$G$8:$G$107,MATCH(B79,'Opening Schedule'!$A$8:$A$107,0))&lt;&gt;C79,"Revision mismatch",IF(INDEX('Opening Schedule'!$K$8:$K$107,MATCH(B79,'Opening Schedule'!$A$8:$A$107,0))&lt;&gt;"Recorded","Opening record incomplete","Linked"))))))))))</x:f>
      </x:c>
    </x:row>
    <x:row r="80" ht="28" customHeight="1">
      <x:c r="A80" s="23"/>
      <x:c r="B80" s="23"/>
      <x:c r="C80" s="23"/>
      <x:c r="D80" s="23"/>
      <x:c r="E80" s="26"/>
      <x:c r="F80" s="24"/>
      <x:c r="G80" s="22"/>
      <x:c r="H80" s="24"/>
      <x:c r="I80" s="24"/>
      <x:c r="J80" s="23"/>
      <x:c r="K80" s="23"/>
      <x:c r="L80" s="25" t="str">
        <x:f>IF(LEN(A80&amp;"")=0,IF(COUNTA(A80,B80,C80,D80,E80,F80,G80,H80,I80,J80,K80)=0,"","Enter Receipt line ID"),IF(COUNTIFS('Packing Receipt'!$A$8:$A$107,A80)&lt;&gt;1,"Duplicate Receipt line ID",IF(OR(LEN(B80&amp;"")=0,LEN(C80&amp;"")=0,LEN(D80&amp;"")=0,LEN(E80&amp;"")=0,LEN(F80&amp;"")=0,LEN(G80&amp;"")=0,LEN(H80&amp;"")=0,LEN(I80&amp;"")=0,LEN(J80&amp;"")=0,LEN(K80&amp;"")=0),"Complete receipt and inspection fields",IF(OR(NOT(ISNUMBER(F80)),NOT(ISNUMBER(H80)),NOT(ISNUMBER(I80)),F80&lt;0,H80&lt;0,I80&lt;0,MOD(F80,1)&lt;&gt;0,MOD(H80,1)&lt;&gt;0,MOD(I80,1)&lt;&gt;0),"Counts must be nonnegative integers",IF(F80&lt;&gt;H80+I80,"Acceptable plus damaged differs from received",IF(G80&lt;&gt;"each","Count unit differs from order",IF(OR(NOT(ISNUMBER(E80)),E80&lt;=0),"Enter valid receipt date",IF(COUNTIFS('Opening Schedule'!$A$8:$A$107,B80)&lt;&gt;1,"Missing or duplicate Opening ID",IF(INDEX('Opening Schedule'!$G$8:$G$107,MATCH(B80,'Opening Schedule'!$A$8:$A$107,0))&lt;&gt;C80,"Revision mismatch",IF(INDEX('Opening Schedule'!$K$8:$K$107,MATCH(B80,'Opening Schedule'!$A$8:$A$107,0))&lt;&gt;"Recorded","Opening record incomplete","Linked"))))))))))</x:f>
      </x:c>
    </x:row>
    <x:row r="81" ht="28" customHeight="1">
      <x:c r="A81" s="23"/>
      <x:c r="B81" s="23"/>
      <x:c r="C81" s="23"/>
      <x:c r="D81" s="23"/>
      <x:c r="E81" s="26"/>
      <x:c r="F81" s="24"/>
      <x:c r="G81" s="22"/>
      <x:c r="H81" s="24"/>
      <x:c r="I81" s="24"/>
      <x:c r="J81" s="23"/>
      <x:c r="K81" s="23"/>
      <x:c r="L81" s="25" t="str">
        <x:f>IF(LEN(A81&amp;"")=0,IF(COUNTA(A81,B81,C81,D81,E81,F81,G81,H81,I81,J81,K81)=0,"","Enter Receipt line ID"),IF(COUNTIFS('Packing Receipt'!$A$8:$A$107,A81)&lt;&gt;1,"Duplicate Receipt line ID",IF(OR(LEN(B81&amp;"")=0,LEN(C81&amp;"")=0,LEN(D81&amp;"")=0,LEN(E81&amp;"")=0,LEN(F81&amp;"")=0,LEN(G81&amp;"")=0,LEN(H81&amp;"")=0,LEN(I81&amp;"")=0,LEN(J81&amp;"")=0,LEN(K81&amp;"")=0),"Complete receipt and inspection fields",IF(OR(NOT(ISNUMBER(F81)),NOT(ISNUMBER(H81)),NOT(ISNUMBER(I81)),F81&lt;0,H81&lt;0,I81&lt;0,MOD(F81,1)&lt;&gt;0,MOD(H81,1)&lt;&gt;0,MOD(I81,1)&lt;&gt;0),"Counts must be nonnegative integers",IF(F81&lt;&gt;H81+I81,"Acceptable plus damaged differs from received",IF(G81&lt;&gt;"each","Count unit differs from order",IF(OR(NOT(ISNUMBER(E81)),E81&lt;=0),"Enter valid receipt date",IF(COUNTIFS('Opening Schedule'!$A$8:$A$107,B81)&lt;&gt;1,"Missing or duplicate Opening ID",IF(INDEX('Opening Schedule'!$G$8:$G$107,MATCH(B81,'Opening Schedule'!$A$8:$A$107,0))&lt;&gt;C81,"Revision mismatch",IF(INDEX('Opening Schedule'!$K$8:$K$107,MATCH(B81,'Opening Schedule'!$A$8:$A$107,0))&lt;&gt;"Recorded","Opening record incomplete","Linked"))))))))))</x:f>
      </x:c>
    </x:row>
    <x:row r="82" ht="28" customHeight="1">
      <x:c r="A82" s="23"/>
      <x:c r="B82" s="23"/>
      <x:c r="C82" s="23"/>
      <x:c r="D82" s="23"/>
      <x:c r="E82" s="26"/>
      <x:c r="F82" s="24"/>
      <x:c r="G82" s="22"/>
      <x:c r="H82" s="24"/>
      <x:c r="I82" s="24"/>
      <x:c r="J82" s="23"/>
      <x:c r="K82" s="23"/>
      <x:c r="L82" s="25" t="str">
        <x:f>IF(LEN(A82&amp;"")=0,IF(COUNTA(A82,B82,C82,D82,E82,F82,G82,H82,I82,J82,K82)=0,"","Enter Receipt line ID"),IF(COUNTIFS('Packing Receipt'!$A$8:$A$107,A82)&lt;&gt;1,"Duplicate Receipt line ID",IF(OR(LEN(B82&amp;"")=0,LEN(C82&amp;"")=0,LEN(D82&amp;"")=0,LEN(E82&amp;"")=0,LEN(F82&amp;"")=0,LEN(G82&amp;"")=0,LEN(H82&amp;"")=0,LEN(I82&amp;"")=0,LEN(J82&amp;"")=0,LEN(K82&amp;"")=0),"Complete receipt and inspection fields",IF(OR(NOT(ISNUMBER(F82)),NOT(ISNUMBER(H82)),NOT(ISNUMBER(I82)),F82&lt;0,H82&lt;0,I82&lt;0,MOD(F82,1)&lt;&gt;0,MOD(H82,1)&lt;&gt;0,MOD(I82,1)&lt;&gt;0),"Counts must be nonnegative integers",IF(F82&lt;&gt;H82+I82,"Acceptable plus damaged differs from received",IF(G82&lt;&gt;"each","Count unit differs from order",IF(OR(NOT(ISNUMBER(E82)),E82&lt;=0),"Enter valid receipt date",IF(COUNTIFS('Opening Schedule'!$A$8:$A$107,B82)&lt;&gt;1,"Missing or duplicate Opening ID",IF(INDEX('Opening Schedule'!$G$8:$G$107,MATCH(B82,'Opening Schedule'!$A$8:$A$107,0))&lt;&gt;C82,"Revision mismatch",IF(INDEX('Opening Schedule'!$K$8:$K$107,MATCH(B82,'Opening Schedule'!$A$8:$A$107,0))&lt;&gt;"Recorded","Opening record incomplete","Linked"))))))))))</x:f>
      </x:c>
    </x:row>
    <x:row r="83" ht="28" customHeight="1">
      <x:c r="A83" s="23"/>
      <x:c r="B83" s="23"/>
      <x:c r="C83" s="23"/>
      <x:c r="D83" s="23"/>
      <x:c r="E83" s="26"/>
      <x:c r="F83" s="24"/>
      <x:c r="G83" s="22"/>
      <x:c r="H83" s="24"/>
      <x:c r="I83" s="24"/>
      <x:c r="J83" s="23"/>
      <x:c r="K83" s="23"/>
      <x:c r="L83" s="25" t="str">
        <x:f>IF(LEN(A83&amp;"")=0,IF(COUNTA(A83,B83,C83,D83,E83,F83,G83,H83,I83,J83,K83)=0,"","Enter Receipt line ID"),IF(COUNTIFS('Packing Receipt'!$A$8:$A$107,A83)&lt;&gt;1,"Duplicate Receipt line ID",IF(OR(LEN(B83&amp;"")=0,LEN(C83&amp;"")=0,LEN(D83&amp;"")=0,LEN(E83&amp;"")=0,LEN(F83&amp;"")=0,LEN(G83&amp;"")=0,LEN(H83&amp;"")=0,LEN(I83&amp;"")=0,LEN(J83&amp;"")=0,LEN(K83&amp;"")=0),"Complete receipt and inspection fields",IF(OR(NOT(ISNUMBER(F83)),NOT(ISNUMBER(H83)),NOT(ISNUMBER(I83)),F83&lt;0,H83&lt;0,I83&lt;0,MOD(F83,1)&lt;&gt;0,MOD(H83,1)&lt;&gt;0,MOD(I83,1)&lt;&gt;0),"Counts must be nonnegative integers",IF(F83&lt;&gt;H83+I83,"Acceptable plus damaged differs from received",IF(G83&lt;&gt;"each","Count unit differs from order",IF(OR(NOT(ISNUMBER(E83)),E83&lt;=0),"Enter valid receipt date",IF(COUNTIFS('Opening Schedule'!$A$8:$A$107,B83)&lt;&gt;1,"Missing or duplicate Opening ID",IF(INDEX('Opening Schedule'!$G$8:$G$107,MATCH(B83,'Opening Schedule'!$A$8:$A$107,0))&lt;&gt;C83,"Revision mismatch",IF(INDEX('Opening Schedule'!$K$8:$K$107,MATCH(B83,'Opening Schedule'!$A$8:$A$107,0))&lt;&gt;"Recorded","Opening record incomplete","Linked"))))))))))</x:f>
      </x:c>
    </x:row>
    <x:row r="84" ht="28" customHeight="1">
      <x:c r="A84" s="23"/>
      <x:c r="B84" s="23"/>
      <x:c r="C84" s="23"/>
      <x:c r="D84" s="23"/>
      <x:c r="E84" s="26"/>
      <x:c r="F84" s="24"/>
      <x:c r="G84" s="22"/>
      <x:c r="H84" s="24"/>
      <x:c r="I84" s="24"/>
      <x:c r="J84" s="23"/>
      <x:c r="K84" s="23"/>
      <x:c r="L84" s="25" t="str">
        <x:f>IF(LEN(A84&amp;"")=0,IF(COUNTA(A84,B84,C84,D84,E84,F84,G84,H84,I84,J84,K84)=0,"","Enter Receipt line ID"),IF(COUNTIFS('Packing Receipt'!$A$8:$A$107,A84)&lt;&gt;1,"Duplicate Receipt line ID",IF(OR(LEN(B84&amp;"")=0,LEN(C84&amp;"")=0,LEN(D84&amp;"")=0,LEN(E84&amp;"")=0,LEN(F84&amp;"")=0,LEN(G84&amp;"")=0,LEN(H84&amp;"")=0,LEN(I84&amp;"")=0,LEN(J84&amp;"")=0,LEN(K84&amp;"")=0),"Complete receipt and inspection fields",IF(OR(NOT(ISNUMBER(F84)),NOT(ISNUMBER(H84)),NOT(ISNUMBER(I84)),F84&lt;0,H84&lt;0,I84&lt;0,MOD(F84,1)&lt;&gt;0,MOD(H84,1)&lt;&gt;0,MOD(I84,1)&lt;&gt;0),"Counts must be nonnegative integers",IF(F84&lt;&gt;H84+I84,"Acceptable plus damaged differs from received",IF(G84&lt;&gt;"each","Count unit differs from order",IF(OR(NOT(ISNUMBER(E84)),E84&lt;=0),"Enter valid receipt date",IF(COUNTIFS('Opening Schedule'!$A$8:$A$107,B84)&lt;&gt;1,"Missing or duplicate Opening ID",IF(INDEX('Opening Schedule'!$G$8:$G$107,MATCH(B84,'Opening Schedule'!$A$8:$A$107,0))&lt;&gt;C84,"Revision mismatch",IF(INDEX('Opening Schedule'!$K$8:$K$107,MATCH(B84,'Opening Schedule'!$A$8:$A$107,0))&lt;&gt;"Recorded","Opening record incomplete","Linked"))))))))))</x:f>
      </x:c>
    </x:row>
    <x:row r="85" ht="28" customHeight="1">
      <x:c r="A85" s="23"/>
      <x:c r="B85" s="23"/>
      <x:c r="C85" s="23"/>
      <x:c r="D85" s="23"/>
      <x:c r="E85" s="26"/>
      <x:c r="F85" s="24"/>
      <x:c r="G85" s="22"/>
      <x:c r="H85" s="24"/>
      <x:c r="I85" s="24"/>
      <x:c r="J85" s="23"/>
      <x:c r="K85" s="23"/>
      <x:c r="L85" s="25" t="str">
        <x:f>IF(LEN(A85&amp;"")=0,IF(COUNTA(A85,B85,C85,D85,E85,F85,G85,H85,I85,J85,K85)=0,"","Enter Receipt line ID"),IF(COUNTIFS('Packing Receipt'!$A$8:$A$107,A85)&lt;&gt;1,"Duplicate Receipt line ID",IF(OR(LEN(B85&amp;"")=0,LEN(C85&amp;"")=0,LEN(D85&amp;"")=0,LEN(E85&amp;"")=0,LEN(F85&amp;"")=0,LEN(G85&amp;"")=0,LEN(H85&amp;"")=0,LEN(I85&amp;"")=0,LEN(J85&amp;"")=0,LEN(K85&amp;"")=0),"Complete receipt and inspection fields",IF(OR(NOT(ISNUMBER(F85)),NOT(ISNUMBER(H85)),NOT(ISNUMBER(I85)),F85&lt;0,H85&lt;0,I85&lt;0,MOD(F85,1)&lt;&gt;0,MOD(H85,1)&lt;&gt;0,MOD(I85,1)&lt;&gt;0),"Counts must be nonnegative integers",IF(F85&lt;&gt;H85+I85,"Acceptable plus damaged differs from received",IF(G85&lt;&gt;"each","Count unit differs from order",IF(OR(NOT(ISNUMBER(E85)),E85&lt;=0),"Enter valid receipt date",IF(COUNTIFS('Opening Schedule'!$A$8:$A$107,B85)&lt;&gt;1,"Missing or duplicate Opening ID",IF(INDEX('Opening Schedule'!$G$8:$G$107,MATCH(B85,'Opening Schedule'!$A$8:$A$107,0))&lt;&gt;C85,"Revision mismatch",IF(INDEX('Opening Schedule'!$K$8:$K$107,MATCH(B85,'Opening Schedule'!$A$8:$A$107,0))&lt;&gt;"Recorded","Opening record incomplete","Linked"))))))))))</x:f>
      </x:c>
    </x:row>
    <x:row r="86" ht="28" customHeight="1">
      <x:c r="A86" s="23"/>
      <x:c r="B86" s="23"/>
      <x:c r="C86" s="23"/>
      <x:c r="D86" s="23"/>
      <x:c r="E86" s="26"/>
      <x:c r="F86" s="24"/>
      <x:c r="G86" s="22"/>
      <x:c r="H86" s="24"/>
      <x:c r="I86" s="24"/>
      <x:c r="J86" s="23"/>
      <x:c r="K86" s="23"/>
      <x:c r="L86" s="25" t="str">
        <x:f>IF(LEN(A86&amp;"")=0,IF(COUNTA(A86,B86,C86,D86,E86,F86,G86,H86,I86,J86,K86)=0,"","Enter Receipt line ID"),IF(COUNTIFS('Packing Receipt'!$A$8:$A$107,A86)&lt;&gt;1,"Duplicate Receipt line ID",IF(OR(LEN(B86&amp;"")=0,LEN(C86&amp;"")=0,LEN(D86&amp;"")=0,LEN(E86&amp;"")=0,LEN(F86&amp;"")=0,LEN(G86&amp;"")=0,LEN(H86&amp;"")=0,LEN(I86&amp;"")=0,LEN(J86&amp;"")=0,LEN(K86&amp;"")=0),"Complete receipt and inspection fields",IF(OR(NOT(ISNUMBER(F86)),NOT(ISNUMBER(H86)),NOT(ISNUMBER(I86)),F86&lt;0,H86&lt;0,I86&lt;0,MOD(F86,1)&lt;&gt;0,MOD(H86,1)&lt;&gt;0,MOD(I86,1)&lt;&gt;0),"Counts must be nonnegative integers",IF(F86&lt;&gt;H86+I86,"Acceptable plus damaged differs from received",IF(G86&lt;&gt;"each","Count unit differs from order",IF(OR(NOT(ISNUMBER(E86)),E86&lt;=0),"Enter valid receipt date",IF(COUNTIFS('Opening Schedule'!$A$8:$A$107,B86)&lt;&gt;1,"Missing or duplicate Opening ID",IF(INDEX('Opening Schedule'!$G$8:$G$107,MATCH(B86,'Opening Schedule'!$A$8:$A$107,0))&lt;&gt;C86,"Revision mismatch",IF(INDEX('Opening Schedule'!$K$8:$K$107,MATCH(B86,'Opening Schedule'!$A$8:$A$107,0))&lt;&gt;"Recorded","Opening record incomplete","Linked"))))))))))</x:f>
      </x:c>
    </x:row>
    <x:row r="87" ht="28" customHeight="1">
      <x:c r="A87" s="23"/>
      <x:c r="B87" s="23"/>
      <x:c r="C87" s="23"/>
      <x:c r="D87" s="23"/>
      <x:c r="E87" s="26"/>
      <x:c r="F87" s="24"/>
      <x:c r="G87" s="22"/>
      <x:c r="H87" s="24"/>
      <x:c r="I87" s="24"/>
      <x:c r="J87" s="23"/>
      <x:c r="K87" s="23"/>
      <x:c r="L87" s="25" t="str">
        <x:f>IF(LEN(A87&amp;"")=0,IF(COUNTA(A87,B87,C87,D87,E87,F87,G87,H87,I87,J87,K87)=0,"","Enter Receipt line ID"),IF(COUNTIFS('Packing Receipt'!$A$8:$A$107,A87)&lt;&gt;1,"Duplicate Receipt line ID",IF(OR(LEN(B87&amp;"")=0,LEN(C87&amp;"")=0,LEN(D87&amp;"")=0,LEN(E87&amp;"")=0,LEN(F87&amp;"")=0,LEN(G87&amp;"")=0,LEN(H87&amp;"")=0,LEN(I87&amp;"")=0,LEN(J87&amp;"")=0,LEN(K87&amp;"")=0),"Complete receipt and inspection fields",IF(OR(NOT(ISNUMBER(F87)),NOT(ISNUMBER(H87)),NOT(ISNUMBER(I87)),F87&lt;0,H87&lt;0,I87&lt;0,MOD(F87,1)&lt;&gt;0,MOD(H87,1)&lt;&gt;0,MOD(I87,1)&lt;&gt;0),"Counts must be nonnegative integers",IF(F87&lt;&gt;H87+I87,"Acceptable plus damaged differs from received",IF(G87&lt;&gt;"each","Count unit differs from order",IF(OR(NOT(ISNUMBER(E87)),E87&lt;=0),"Enter valid receipt date",IF(COUNTIFS('Opening Schedule'!$A$8:$A$107,B87)&lt;&gt;1,"Missing or duplicate Opening ID",IF(INDEX('Opening Schedule'!$G$8:$G$107,MATCH(B87,'Opening Schedule'!$A$8:$A$107,0))&lt;&gt;C87,"Revision mismatch",IF(INDEX('Opening Schedule'!$K$8:$K$107,MATCH(B87,'Opening Schedule'!$A$8:$A$107,0))&lt;&gt;"Recorded","Opening record incomplete","Linked"))))))))))</x:f>
      </x:c>
    </x:row>
    <x:row r="88" ht="28" customHeight="1">
      <x:c r="A88" s="23"/>
      <x:c r="B88" s="23"/>
      <x:c r="C88" s="23"/>
      <x:c r="D88" s="23"/>
      <x:c r="E88" s="26"/>
      <x:c r="F88" s="24"/>
      <x:c r="G88" s="22"/>
      <x:c r="H88" s="24"/>
      <x:c r="I88" s="24"/>
      <x:c r="J88" s="23"/>
      <x:c r="K88" s="23"/>
      <x:c r="L88" s="25" t="str">
        <x:f>IF(LEN(A88&amp;"")=0,IF(COUNTA(A88,B88,C88,D88,E88,F88,G88,H88,I88,J88,K88)=0,"","Enter Receipt line ID"),IF(COUNTIFS('Packing Receipt'!$A$8:$A$107,A88)&lt;&gt;1,"Duplicate Receipt line ID",IF(OR(LEN(B88&amp;"")=0,LEN(C88&amp;"")=0,LEN(D88&amp;"")=0,LEN(E88&amp;"")=0,LEN(F88&amp;"")=0,LEN(G88&amp;"")=0,LEN(H88&amp;"")=0,LEN(I88&amp;"")=0,LEN(J88&amp;"")=0,LEN(K88&amp;"")=0),"Complete receipt and inspection fields",IF(OR(NOT(ISNUMBER(F88)),NOT(ISNUMBER(H88)),NOT(ISNUMBER(I88)),F88&lt;0,H88&lt;0,I88&lt;0,MOD(F88,1)&lt;&gt;0,MOD(H88,1)&lt;&gt;0,MOD(I88,1)&lt;&gt;0),"Counts must be nonnegative integers",IF(F88&lt;&gt;H88+I88,"Acceptable plus damaged differs from received",IF(G88&lt;&gt;"each","Count unit differs from order",IF(OR(NOT(ISNUMBER(E88)),E88&lt;=0),"Enter valid receipt date",IF(COUNTIFS('Opening Schedule'!$A$8:$A$107,B88)&lt;&gt;1,"Missing or duplicate Opening ID",IF(INDEX('Opening Schedule'!$G$8:$G$107,MATCH(B88,'Opening Schedule'!$A$8:$A$107,0))&lt;&gt;C88,"Revision mismatch",IF(INDEX('Opening Schedule'!$K$8:$K$107,MATCH(B88,'Opening Schedule'!$A$8:$A$107,0))&lt;&gt;"Recorded","Opening record incomplete","Linked"))))))))))</x:f>
      </x:c>
    </x:row>
    <x:row r="89" ht="28" customHeight="1">
      <x:c r="A89" s="23"/>
      <x:c r="B89" s="23"/>
      <x:c r="C89" s="23"/>
      <x:c r="D89" s="23"/>
      <x:c r="E89" s="26"/>
      <x:c r="F89" s="24"/>
      <x:c r="G89" s="22"/>
      <x:c r="H89" s="24"/>
      <x:c r="I89" s="24"/>
      <x:c r="J89" s="23"/>
      <x:c r="K89" s="23"/>
      <x:c r="L89" s="25" t="str">
        <x:f>IF(LEN(A89&amp;"")=0,IF(COUNTA(A89,B89,C89,D89,E89,F89,G89,H89,I89,J89,K89)=0,"","Enter Receipt line ID"),IF(COUNTIFS('Packing Receipt'!$A$8:$A$107,A89)&lt;&gt;1,"Duplicate Receipt line ID",IF(OR(LEN(B89&amp;"")=0,LEN(C89&amp;"")=0,LEN(D89&amp;"")=0,LEN(E89&amp;"")=0,LEN(F89&amp;"")=0,LEN(G89&amp;"")=0,LEN(H89&amp;"")=0,LEN(I89&amp;"")=0,LEN(J89&amp;"")=0,LEN(K89&amp;"")=0),"Complete receipt and inspection fields",IF(OR(NOT(ISNUMBER(F89)),NOT(ISNUMBER(H89)),NOT(ISNUMBER(I89)),F89&lt;0,H89&lt;0,I89&lt;0,MOD(F89,1)&lt;&gt;0,MOD(H89,1)&lt;&gt;0,MOD(I89,1)&lt;&gt;0),"Counts must be nonnegative integers",IF(F89&lt;&gt;H89+I89,"Acceptable plus damaged differs from received",IF(G89&lt;&gt;"each","Count unit differs from order",IF(OR(NOT(ISNUMBER(E89)),E89&lt;=0),"Enter valid receipt date",IF(COUNTIFS('Opening Schedule'!$A$8:$A$107,B89)&lt;&gt;1,"Missing or duplicate Opening ID",IF(INDEX('Opening Schedule'!$G$8:$G$107,MATCH(B89,'Opening Schedule'!$A$8:$A$107,0))&lt;&gt;C89,"Revision mismatch",IF(INDEX('Opening Schedule'!$K$8:$K$107,MATCH(B89,'Opening Schedule'!$A$8:$A$107,0))&lt;&gt;"Recorded","Opening record incomplete","Linked"))))))))))</x:f>
      </x:c>
    </x:row>
    <x:row r="90" ht="28" customHeight="1">
      <x:c r="A90" s="23"/>
      <x:c r="B90" s="23"/>
      <x:c r="C90" s="23"/>
      <x:c r="D90" s="23"/>
      <x:c r="E90" s="26"/>
      <x:c r="F90" s="24"/>
      <x:c r="G90" s="22"/>
      <x:c r="H90" s="24"/>
      <x:c r="I90" s="24"/>
      <x:c r="J90" s="23"/>
      <x:c r="K90" s="23"/>
      <x:c r="L90" s="25" t="str">
        <x:f>IF(LEN(A90&amp;"")=0,IF(COUNTA(A90,B90,C90,D90,E90,F90,G90,H90,I90,J90,K90)=0,"","Enter Receipt line ID"),IF(COUNTIFS('Packing Receipt'!$A$8:$A$107,A90)&lt;&gt;1,"Duplicate Receipt line ID",IF(OR(LEN(B90&amp;"")=0,LEN(C90&amp;"")=0,LEN(D90&amp;"")=0,LEN(E90&amp;"")=0,LEN(F90&amp;"")=0,LEN(G90&amp;"")=0,LEN(H90&amp;"")=0,LEN(I90&amp;"")=0,LEN(J90&amp;"")=0,LEN(K90&amp;"")=0),"Complete receipt and inspection fields",IF(OR(NOT(ISNUMBER(F90)),NOT(ISNUMBER(H90)),NOT(ISNUMBER(I90)),F90&lt;0,H90&lt;0,I90&lt;0,MOD(F90,1)&lt;&gt;0,MOD(H90,1)&lt;&gt;0,MOD(I90,1)&lt;&gt;0),"Counts must be nonnegative integers",IF(F90&lt;&gt;H90+I90,"Acceptable plus damaged differs from received",IF(G90&lt;&gt;"each","Count unit differs from order",IF(OR(NOT(ISNUMBER(E90)),E90&lt;=0),"Enter valid receipt date",IF(COUNTIFS('Opening Schedule'!$A$8:$A$107,B90)&lt;&gt;1,"Missing or duplicate Opening ID",IF(INDEX('Opening Schedule'!$G$8:$G$107,MATCH(B90,'Opening Schedule'!$A$8:$A$107,0))&lt;&gt;C90,"Revision mismatch",IF(INDEX('Opening Schedule'!$K$8:$K$107,MATCH(B90,'Opening Schedule'!$A$8:$A$107,0))&lt;&gt;"Recorded","Opening record incomplete","Linked"))))))))))</x:f>
      </x:c>
    </x:row>
    <x:row r="91" ht="28" customHeight="1">
      <x:c r="A91" s="23"/>
      <x:c r="B91" s="23"/>
      <x:c r="C91" s="23"/>
      <x:c r="D91" s="23"/>
      <x:c r="E91" s="26"/>
      <x:c r="F91" s="24"/>
      <x:c r="G91" s="22"/>
      <x:c r="H91" s="24"/>
      <x:c r="I91" s="24"/>
      <x:c r="J91" s="23"/>
      <x:c r="K91" s="23"/>
      <x:c r="L91" s="25" t="str">
        <x:f>IF(LEN(A91&amp;"")=0,IF(COUNTA(A91,B91,C91,D91,E91,F91,G91,H91,I91,J91,K91)=0,"","Enter Receipt line ID"),IF(COUNTIFS('Packing Receipt'!$A$8:$A$107,A91)&lt;&gt;1,"Duplicate Receipt line ID",IF(OR(LEN(B91&amp;"")=0,LEN(C91&amp;"")=0,LEN(D91&amp;"")=0,LEN(E91&amp;"")=0,LEN(F91&amp;"")=0,LEN(G91&amp;"")=0,LEN(H91&amp;"")=0,LEN(I91&amp;"")=0,LEN(J91&amp;"")=0,LEN(K91&amp;"")=0),"Complete receipt and inspection fields",IF(OR(NOT(ISNUMBER(F91)),NOT(ISNUMBER(H91)),NOT(ISNUMBER(I91)),F91&lt;0,H91&lt;0,I91&lt;0,MOD(F91,1)&lt;&gt;0,MOD(H91,1)&lt;&gt;0,MOD(I91,1)&lt;&gt;0),"Counts must be nonnegative integers",IF(F91&lt;&gt;H91+I91,"Acceptable plus damaged differs from received",IF(G91&lt;&gt;"each","Count unit differs from order",IF(OR(NOT(ISNUMBER(E91)),E91&lt;=0),"Enter valid receipt date",IF(COUNTIFS('Opening Schedule'!$A$8:$A$107,B91)&lt;&gt;1,"Missing or duplicate Opening ID",IF(INDEX('Opening Schedule'!$G$8:$G$107,MATCH(B91,'Opening Schedule'!$A$8:$A$107,0))&lt;&gt;C91,"Revision mismatch",IF(INDEX('Opening Schedule'!$K$8:$K$107,MATCH(B91,'Opening Schedule'!$A$8:$A$107,0))&lt;&gt;"Recorded","Opening record incomplete","Linked"))))))))))</x:f>
      </x:c>
    </x:row>
    <x:row r="92" ht="28" customHeight="1">
      <x:c r="A92" s="23"/>
      <x:c r="B92" s="23"/>
      <x:c r="C92" s="23"/>
      <x:c r="D92" s="23"/>
      <x:c r="E92" s="26"/>
      <x:c r="F92" s="24"/>
      <x:c r="G92" s="22"/>
      <x:c r="H92" s="24"/>
      <x:c r="I92" s="24"/>
      <x:c r="J92" s="23"/>
      <x:c r="K92" s="23"/>
      <x:c r="L92" s="25" t="str">
        <x:f>IF(LEN(A92&amp;"")=0,IF(COUNTA(A92,B92,C92,D92,E92,F92,G92,H92,I92,J92,K92)=0,"","Enter Receipt line ID"),IF(COUNTIFS('Packing Receipt'!$A$8:$A$107,A92)&lt;&gt;1,"Duplicate Receipt line ID",IF(OR(LEN(B92&amp;"")=0,LEN(C92&amp;"")=0,LEN(D92&amp;"")=0,LEN(E92&amp;"")=0,LEN(F92&amp;"")=0,LEN(G92&amp;"")=0,LEN(H92&amp;"")=0,LEN(I92&amp;"")=0,LEN(J92&amp;"")=0,LEN(K92&amp;"")=0),"Complete receipt and inspection fields",IF(OR(NOT(ISNUMBER(F92)),NOT(ISNUMBER(H92)),NOT(ISNUMBER(I92)),F92&lt;0,H92&lt;0,I92&lt;0,MOD(F92,1)&lt;&gt;0,MOD(H92,1)&lt;&gt;0,MOD(I92,1)&lt;&gt;0),"Counts must be nonnegative integers",IF(F92&lt;&gt;H92+I92,"Acceptable plus damaged differs from received",IF(G92&lt;&gt;"each","Count unit differs from order",IF(OR(NOT(ISNUMBER(E92)),E92&lt;=0),"Enter valid receipt date",IF(COUNTIFS('Opening Schedule'!$A$8:$A$107,B92)&lt;&gt;1,"Missing or duplicate Opening ID",IF(INDEX('Opening Schedule'!$G$8:$G$107,MATCH(B92,'Opening Schedule'!$A$8:$A$107,0))&lt;&gt;C92,"Revision mismatch",IF(INDEX('Opening Schedule'!$K$8:$K$107,MATCH(B92,'Opening Schedule'!$A$8:$A$107,0))&lt;&gt;"Recorded","Opening record incomplete","Linked"))))))))))</x:f>
      </x:c>
    </x:row>
    <x:row r="93" ht="28" customHeight="1">
      <x:c r="A93" s="23"/>
      <x:c r="B93" s="23"/>
      <x:c r="C93" s="23"/>
      <x:c r="D93" s="23"/>
      <x:c r="E93" s="26"/>
      <x:c r="F93" s="24"/>
      <x:c r="G93" s="22"/>
      <x:c r="H93" s="24"/>
      <x:c r="I93" s="24"/>
      <x:c r="J93" s="23"/>
      <x:c r="K93" s="23"/>
      <x:c r="L93" s="25" t="str">
        <x:f>IF(LEN(A93&amp;"")=0,IF(COUNTA(A93,B93,C93,D93,E93,F93,G93,H93,I93,J93,K93)=0,"","Enter Receipt line ID"),IF(COUNTIFS('Packing Receipt'!$A$8:$A$107,A93)&lt;&gt;1,"Duplicate Receipt line ID",IF(OR(LEN(B93&amp;"")=0,LEN(C93&amp;"")=0,LEN(D93&amp;"")=0,LEN(E93&amp;"")=0,LEN(F93&amp;"")=0,LEN(G93&amp;"")=0,LEN(H93&amp;"")=0,LEN(I93&amp;"")=0,LEN(J93&amp;"")=0,LEN(K93&amp;"")=0),"Complete receipt and inspection fields",IF(OR(NOT(ISNUMBER(F93)),NOT(ISNUMBER(H93)),NOT(ISNUMBER(I93)),F93&lt;0,H93&lt;0,I93&lt;0,MOD(F93,1)&lt;&gt;0,MOD(H93,1)&lt;&gt;0,MOD(I93,1)&lt;&gt;0),"Counts must be nonnegative integers",IF(F93&lt;&gt;H93+I93,"Acceptable plus damaged differs from received",IF(G93&lt;&gt;"each","Count unit differs from order",IF(OR(NOT(ISNUMBER(E93)),E93&lt;=0),"Enter valid receipt date",IF(COUNTIFS('Opening Schedule'!$A$8:$A$107,B93)&lt;&gt;1,"Missing or duplicate Opening ID",IF(INDEX('Opening Schedule'!$G$8:$G$107,MATCH(B93,'Opening Schedule'!$A$8:$A$107,0))&lt;&gt;C93,"Revision mismatch",IF(INDEX('Opening Schedule'!$K$8:$K$107,MATCH(B93,'Opening Schedule'!$A$8:$A$107,0))&lt;&gt;"Recorded","Opening record incomplete","Linked"))))))))))</x:f>
      </x:c>
    </x:row>
    <x:row r="94" ht="28" customHeight="1">
      <x:c r="A94" s="23"/>
      <x:c r="B94" s="23"/>
      <x:c r="C94" s="23"/>
      <x:c r="D94" s="23"/>
      <x:c r="E94" s="26"/>
      <x:c r="F94" s="24"/>
      <x:c r="G94" s="22"/>
      <x:c r="H94" s="24"/>
      <x:c r="I94" s="24"/>
      <x:c r="J94" s="23"/>
      <x:c r="K94" s="23"/>
      <x:c r="L94" s="25" t="str">
        <x:f>IF(LEN(A94&amp;"")=0,IF(COUNTA(A94,B94,C94,D94,E94,F94,G94,H94,I94,J94,K94)=0,"","Enter Receipt line ID"),IF(COUNTIFS('Packing Receipt'!$A$8:$A$107,A94)&lt;&gt;1,"Duplicate Receipt line ID",IF(OR(LEN(B94&amp;"")=0,LEN(C94&amp;"")=0,LEN(D94&amp;"")=0,LEN(E94&amp;"")=0,LEN(F94&amp;"")=0,LEN(G94&amp;"")=0,LEN(H94&amp;"")=0,LEN(I94&amp;"")=0,LEN(J94&amp;"")=0,LEN(K94&amp;"")=0),"Complete receipt and inspection fields",IF(OR(NOT(ISNUMBER(F94)),NOT(ISNUMBER(H94)),NOT(ISNUMBER(I94)),F94&lt;0,H94&lt;0,I94&lt;0,MOD(F94,1)&lt;&gt;0,MOD(H94,1)&lt;&gt;0,MOD(I94,1)&lt;&gt;0),"Counts must be nonnegative integers",IF(F94&lt;&gt;H94+I94,"Acceptable plus damaged differs from received",IF(G94&lt;&gt;"each","Count unit differs from order",IF(OR(NOT(ISNUMBER(E94)),E94&lt;=0),"Enter valid receipt date",IF(COUNTIFS('Opening Schedule'!$A$8:$A$107,B94)&lt;&gt;1,"Missing or duplicate Opening ID",IF(INDEX('Opening Schedule'!$G$8:$G$107,MATCH(B94,'Opening Schedule'!$A$8:$A$107,0))&lt;&gt;C94,"Revision mismatch",IF(INDEX('Opening Schedule'!$K$8:$K$107,MATCH(B94,'Opening Schedule'!$A$8:$A$107,0))&lt;&gt;"Recorded","Opening record incomplete","Linked"))))))))))</x:f>
      </x:c>
    </x:row>
    <x:row r="95" ht="28" customHeight="1">
      <x:c r="A95" s="23"/>
      <x:c r="B95" s="23"/>
      <x:c r="C95" s="23"/>
      <x:c r="D95" s="23"/>
      <x:c r="E95" s="26"/>
      <x:c r="F95" s="24"/>
      <x:c r="G95" s="22"/>
      <x:c r="H95" s="24"/>
      <x:c r="I95" s="24"/>
      <x:c r="J95" s="23"/>
      <x:c r="K95" s="23"/>
      <x:c r="L95" s="25" t="str">
        <x:f>IF(LEN(A95&amp;"")=0,IF(COUNTA(A95,B95,C95,D95,E95,F95,G95,H95,I95,J95,K95)=0,"","Enter Receipt line ID"),IF(COUNTIFS('Packing Receipt'!$A$8:$A$107,A95)&lt;&gt;1,"Duplicate Receipt line ID",IF(OR(LEN(B95&amp;"")=0,LEN(C95&amp;"")=0,LEN(D95&amp;"")=0,LEN(E95&amp;"")=0,LEN(F95&amp;"")=0,LEN(G95&amp;"")=0,LEN(H95&amp;"")=0,LEN(I95&amp;"")=0,LEN(J95&amp;"")=0,LEN(K95&amp;"")=0),"Complete receipt and inspection fields",IF(OR(NOT(ISNUMBER(F95)),NOT(ISNUMBER(H95)),NOT(ISNUMBER(I95)),F95&lt;0,H95&lt;0,I95&lt;0,MOD(F95,1)&lt;&gt;0,MOD(H95,1)&lt;&gt;0,MOD(I95,1)&lt;&gt;0),"Counts must be nonnegative integers",IF(F95&lt;&gt;H95+I95,"Acceptable plus damaged differs from received",IF(G95&lt;&gt;"each","Count unit differs from order",IF(OR(NOT(ISNUMBER(E95)),E95&lt;=0),"Enter valid receipt date",IF(COUNTIFS('Opening Schedule'!$A$8:$A$107,B95)&lt;&gt;1,"Missing or duplicate Opening ID",IF(INDEX('Opening Schedule'!$G$8:$G$107,MATCH(B95,'Opening Schedule'!$A$8:$A$107,0))&lt;&gt;C95,"Revision mismatch",IF(INDEX('Opening Schedule'!$K$8:$K$107,MATCH(B95,'Opening Schedule'!$A$8:$A$107,0))&lt;&gt;"Recorded","Opening record incomplete","Linked"))))))))))</x:f>
      </x:c>
    </x:row>
    <x:row r="96" ht="28" customHeight="1">
      <x:c r="A96" s="23"/>
      <x:c r="B96" s="23"/>
      <x:c r="C96" s="23"/>
      <x:c r="D96" s="23"/>
      <x:c r="E96" s="26"/>
      <x:c r="F96" s="24"/>
      <x:c r="G96" s="22"/>
      <x:c r="H96" s="24"/>
      <x:c r="I96" s="24"/>
      <x:c r="J96" s="23"/>
      <x:c r="K96" s="23"/>
      <x:c r="L96" s="25" t="str">
        <x:f>IF(LEN(A96&amp;"")=0,IF(COUNTA(A96,B96,C96,D96,E96,F96,G96,H96,I96,J96,K96)=0,"","Enter Receipt line ID"),IF(COUNTIFS('Packing Receipt'!$A$8:$A$107,A96)&lt;&gt;1,"Duplicate Receipt line ID",IF(OR(LEN(B96&amp;"")=0,LEN(C96&amp;"")=0,LEN(D96&amp;"")=0,LEN(E96&amp;"")=0,LEN(F96&amp;"")=0,LEN(G96&amp;"")=0,LEN(H96&amp;"")=0,LEN(I96&amp;"")=0,LEN(J96&amp;"")=0,LEN(K96&amp;"")=0),"Complete receipt and inspection fields",IF(OR(NOT(ISNUMBER(F96)),NOT(ISNUMBER(H96)),NOT(ISNUMBER(I96)),F96&lt;0,H96&lt;0,I96&lt;0,MOD(F96,1)&lt;&gt;0,MOD(H96,1)&lt;&gt;0,MOD(I96,1)&lt;&gt;0),"Counts must be nonnegative integers",IF(F96&lt;&gt;H96+I96,"Acceptable plus damaged differs from received",IF(G96&lt;&gt;"each","Count unit differs from order",IF(OR(NOT(ISNUMBER(E96)),E96&lt;=0),"Enter valid receipt date",IF(COUNTIFS('Opening Schedule'!$A$8:$A$107,B96)&lt;&gt;1,"Missing or duplicate Opening ID",IF(INDEX('Opening Schedule'!$G$8:$G$107,MATCH(B96,'Opening Schedule'!$A$8:$A$107,0))&lt;&gt;C96,"Revision mismatch",IF(INDEX('Opening Schedule'!$K$8:$K$107,MATCH(B96,'Opening Schedule'!$A$8:$A$107,0))&lt;&gt;"Recorded","Opening record incomplete","Linked"))))))))))</x:f>
      </x:c>
    </x:row>
    <x:row r="97" ht="28" customHeight="1">
      <x:c r="A97" s="23"/>
      <x:c r="B97" s="23"/>
      <x:c r="C97" s="23"/>
      <x:c r="D97" s="23"/>
      <x:c r="E97" s="26"/>
      <x:c r="F97" s="24"/>
      <x:c r="G97" s="22"/>
      <x:c r="H97" s="24"/>
      <x:c r="I97" s="24"/>
      <x:c r="J97" s="23"/>
      <x:c r="K97" s="23"/>
      <x:c r="L97" s="25" t="str">
        <x:f>IF(LEN(A97&amp;"")=0,IF(COUNTA(A97,B97,C97,D97,E97,F97,G97,H97,I97,J97,K97)=0,"","Enter Receipt line ID"),IF(COUNTIFS('Packing Receipt'!$A$8:$A$107,A97)&lt;&gt;1,"Duplicate Receipt line ID",IF(OR(LEN(B97&amp;"")=0,LEN(C97&amp;"")=0,LEN(D97&amp;"")=0,LEN(E97&amp;"")=0,LEN(F97&amp;"")=0,LEN(G97&amp;"")=0,LEN(H97&amp;"")=0,LEN(I97&amp;"")=0,LEN(J97&amp;"")=0,LEN(K97&amp;"")=0),"Complete receipt and inspection fields",IF(OR(NOT(ISNUMBER(F97)),NOT(ISNUMBER(H97)),NOT(ISNUMBER(I97)),F97&lt;0,H97&lt;0,I97&lt;0,MOD(F97,1)&lt;&gt;0,MOD(H97,1)&lt;&gt;0,MOD(I97,1)&lt;&gt;0),"Counts must be nonnegative integers",IF(F97&lt;&gt;H97+I97,"Acceptable plus damaged differs from received",IF(G97&lt;&gt;"each","Count unit differs from order",IF(OR(NOT(ISNUMBER(E97)),E97&lt;=0),"Enter valid receipt date",IF(COUNTIFS('Opening Schedule'!$A$8:$A$107,B97)&lt;&gt;1,"Missing or duplicate Opening ID",IF(INDEX('Opening Schedule'!$G$8:$G$107,MATCH(B97,'Opening Schedule'!$A$8:$A$107,0))&lt;&gt;C97,"Revision mismatch",IF(INDEX('Opening Schedule'!$K$8:$K$107,MATCH(B97,'Opening Schedule'!$A$8:$A$107,0))&lt;&gt;"Recorded","Opening record incomplete","Linked"))))))))))</x:f>
      </x:c>
    </x:row>
    <x:row r="98" ht="28" customHeight="1">
      <x:c r="A98" s="23"/>
      <x:c r="B98" s="23"/>
      <x:c r="C98" s="23"/>
      <x:c r="D98" s="23"/>
      <x:c r="E98" s="26"/>
      <x:c r="F98" s="24"/>
      <x:c r="G98" s="22"/>
      <x:c r="H98" s="24"/>
      <x:c r="I98" s="24"/>
      <x:c r="J98" s="23"/>
      <x:c r="K98" s="23"/>
      <x:c r="L98" s="25" t="str">
        <x:f>IF(LEN(A98&amp;"")=0,IF(COUNTA(A98,B98,C98,D98,E98,F98,G98,H98,I98,J98,K98)=0,"","Enter Receipt line ID"),IF(COUNTIFS('Packing Receipt'!$A$8:$A$107,A98)&lt;&gt;1,"Duplicate Receipt line ID",IF(OR(LEN(B98&amp;"")=0,LEN(C98&amp;"")=0,LEN(D98&amp;"")=0,LEN(E98&amp;"")=0,LEN(F98&amp;"")=0,LEN(G98&amp;"")=0,LEN(H98&amp;"")=0,LEN(I98&amp;"")=0,LEN(J98&amp;"")=0,LEN(K98&amp;"")=0),"Complete receipt and inspection fields",IF(OR(NOT(ISNUMBER(F98)),NOT(ISNUMBER(H98)),NOT(ISNUMBER(I98)),F98&lt;0,H98&lt;0,I98&lt;0,MOD(F98,1)&lt;&gt;0,MOD(H98,1)&lt;&gt;0,MOD(I98,1)&lt;&gt;0),"Counts must be nonnegative integers",IF(F98&lt;&gt;H98+I98,"Acceptable plus damaged differs from received",IF(G98&lt;&gt;"each","Count unit differs from order",IF(OR(NOT(ISNUMBER(E98)),E98&lt;=0),"Enter valid receipt date",IF(COUNTIFS('Opening Schedule'!$A$8:$A$107,B98)&lt;&gt;1,"Missing or duplicate Opening ID",IF(INDEX('Opening Schedule'!$G$8:$G$107,MATCH(B98,'Opening Schedule'!$A$8:$A$107,0))&lt;&gt;C98,"Revision mismatch",IF(INDEX('Opening Schedule'!$K$8:$K$107,MATCH(B98,'Opening Schedule'!$A$8:$A$107,0))&lt;&gt;"Recorded","Opening record incomplete","Linked"))))))))))</x:f>
      </x:c>
    </x:row>
    <x:row r="99" ht="28" customHeight="1">
      <x:c r="A99" s="23"/>
      <x:c r="B99" s="23"/>
      <x:c r="C99" s="23"/>
      <x:c r="D99" s="23"/>
      <x:c r="E99" s="26"/>
      <x:c r="F99" s="24"/>
      <x:c r="G99" s="22"/>
      <x:c r="H99" s="24"/>
      <x:c r="I99" s="24"/>
      <x:c r="J99" s="23"/>
      <x:c r="K99" s="23"/>
      <x:c r="L99" s="25" t="str">
        <x:f>IF(LEN(A99&amp;"")=0,IF(COUNTA(A99,B99,C99,D99,E99,F99,G99,H99,I99,J99,K99)=0,"","Enter Receipt line ID"),IF(COUNTIFS('Packing Receipt'!$A$8:$A$107,A99)&lt;&gt;1,"Duplicate Receipt line ID",IF(OR(LEN(B99&amp;"")=0,LEN(C99&amp;"")=0,LEN(D99&amp;"")=0,LEN(E99&amp;"")=0,LEN(F99&amp;"")=0,LEN(G99&amp;"")=0,LEN(H99&amp;"")=0,LEN(I99&amp;"")=0,LEN(J99&amp;"")=0,LEN(K99&amp;"")=0),"Complete receipt and inspection fields",IF(OR(NOT(ISNUMBER(F99)),NOT(ISNUMBER(H99)),NOT(ISNUMBER(I99)),F99&lt;0,H99&lt;0,I99&lt;0,MOD(F99,1)&lt;&gt;0,MOD(H99,1)&lt;&gt;0,MOD(I99,1)&lt;&gt;0),"Counts must be nonnegative integers",IF(F99&lt;&gt;H99+I99,"Acceptable plus damaged differs from received",IF(G99&lt;&gt;"each","Count unit differs from order",IF(OR(NOT(ISNUMBER(E99)),E99&lt;=0),"Enter valid receipt date",IF(COUNTIFS('Opening Schedule'!$A$8:$A$107,B99)&lt;&gt;1,"Missing or duplicate Opening ID",IF(INDEX('Opening Schedule'!$G$8:$G$107,MATCH(B99,'Opening Schedule'!$A$8:$A$107,0))&lt;&gt;C99,"Revision mismatch",IF(INDEX('Opening Schedule'!$K$8:$K$107,MATCH(B99,'Opening Schedule'!$A$8:$A$107,0))&lt;&gt;"Recorded","Opening record incomplete","Linked"))))))))))</x:f>
      </x:c>
    </x:row>
    <x:row r="100" ht="28" customHeight="1">
      <x:c r="A100" s="23"/>
      <x:c r="B100" s="23"/>
      <x:c r="C100" s="23"/>
      <x:c r="D100" s="23"/>
      <x:c r="E100" s="26"/>
      <x:c r="F100" s="24"/>
      <x:c r="G100" s="22"/>
      <x:c r="H100" s="24"/>
      <x:c r="I100" s="24"/>
      <x:c r="J100" s="23"/>
      <x:c r="K100" s="23"/>
      <x:c r="L100" s="25" t="str">
        <x:f>IF(LEN(A100&amp;"")=0,IF(COUNTA(A100,B100,C100,D100,E100,F100,G100,H100,I100,J100,K100)=0,"","Enter Receipt line ID"),IF(COUNTIFS('Packing Receipt'!$A$8:$A$107,A100)&lt;&gt;1,"Duplicate Receipt line ID",IF(OR(LEN(B100&amp;"")=0,LEN(C100&amp;"")=0,LEN(D100&amp;"")=0,LEN(E100&amp;"")=0,LEN(F100&amp;"")=0,LEN(G100&amp;"")=0,LEN(H100&amp;"")=0,LEN(I100&amp;"")=0,LEN(J100&amp;"")=0,LEN(K100&amp;"")=0),"Complete receipt and inspection fields",IF(OR(NOT(ISNUMBER(F100)),NOT(ISNUMBER(H100)),NOT(ISNUMBER(I100)),F100&lt;0,H100&lt;0,I100&lt;0,MOD(F100,1)&lt;&gt;0,MOD(H100,1)&lt;&gt;0,MOD(I100,1)&lt;&gt;0),"Counts must be nonnegative integers",IF(F100&lt;&gt;H100+I100,"Acceptable plus damaged differs from received",IF(G100&lt;&gt;"each","Count unit differs from order",IF(OR(NOT(ISNUMBER(E100)),E100&lt;=0),"Enter valid receipt date",IF(COUNTIFS('Opening Schedule'!$A$8:$A$107,B100)&lt;&gt;1,"Missing or duplicate Opening ID",IF(INDEX('Opening Schedule'!$G$8:$G$107,MATCH(B100,'Opening Schedule'!$A$8:$A$107,0))&lt;&gt;C100,"Revision mismatch",IF(INDEX('Opening Schedule'!$K$8:$K$107,MATCH(B100,'Opening Schedule'!$A$8:$A$107,0))&lt;&gt;"Recorded","Opening record incomplete","Linked"))))))))))</x:f>
      </x:c>
    </x:row>
    <x:row r="101" ht="28" customHeight="1">
      <x:c r="A101" s="23"/>
      <x:c r="B101" s="23"/>
      <x:c r="C101" s="23"/>
      <x:c r="D101" s="23"/>
      <x:c r="E101" s="26"/>
      <x:c r="F101" s="24"/>
      <x:c r="G101" s="22"/>
      <x:c r="H101" s="24"/>
      <x:c r="I101" s="24"/>
      <x:c r="J101" s="23"/>
      <x:c r="K101" s="23"/>
      <x:c r="L101" s="25" t="str">
        <x:f>IF(LEN(A101&amp;"")=0,IF(COUNTA(A101,B101,C101,D101,E101,F101,G101,H101,I101,J101,K101)=0,"","Enter Receipt line ID"),IF(COUNTIFS('Packing Receipt'!$A$8:$A$107,A101)&lt;&gt;1,"Duplicate Receipt line ID",IF(OR(LEN(B101&amp;"")=0,LEN(C101&amp;"")=0,LEN(D101&amp;"")=0,LEN(E101&amp;"")=0,LEN(F101&amp;"")=0,LEN(G101&amp;"")=0,LEN(H101&amp;"")=0,LEN(I101&amp;"")=0,LEN(J101&amp;"")=0,LEN(K101&amp;"")=0),"Complete receipt and inspection fields",IF(OR(NOT(ISNUMBER(F101)),NOT(ISNUMBER(H101)),NOT(ISNUMBER(I101)),F101&lt;0,H101&lt;0,I101&lt;0,MOD(F101,1)&lt;&gt;0,MOD(H101,1)&lt;&gt;0,MOD(I101,1)&lt;&gt;0),"Counts must be nonnegative integers",IF(F101&lt;&gt;H101+I101,"Acceptable plus damaged differs from received",IF(G101&lt;&gt;"each","Count unit differs from order",IF(OR(NOT(ISNUMBER(E101)),E101&lt;=0),"Enter valid receipt date",IF(COUNTIFS('Opening Schedule'!$A$8:$A$107,B101)&lt;&gt;1,"Missing or duplicate Opening ID",IF(INDEX('Opening Schedule'!$G$8:$G$107,MATCH(B101,'Opening Schedule'!$A$8:$A$107,0))&lt;&gt;C101,"Revision mismatch",IF(INDEX('Opening Schedule'!$K$8:$K$107,MATCH(B101,'Opening Schedule'!$A$8:$A$107,0))&lt;&gt;"Recorded","Opening record incomplete","Linked"))))))))))</x:f>
      </x:c>
    </x:row>
    <x:row r="102" ht="28" customHeight="1">
      <x:c r="A102" s="23"/>
      <x:c r="B102" s="23"/>
      <x:c r="C102" s="23"/>
      <x:c r="D102" s="23"/>
      <x:c r="E102" s="26"/>
      <x:c r="F102" s="24"/>
      <x:c r="G102" s="22"/>
      <x:c r="H102" s="24"/>
      <x:c r="I102" s="24"/>
      <x:c r="J102" s="23"/>
      <x:c r="K102" s="23"/>
      <x:c r="L102" s="25" t="str">
        <x:f>IF(LEN(A102&amp;"")=0,IF(COUNTA(A102,B102,C102,D102,E102,F102,G102,H102,I102,J102,K102)=0,"","Enter Receipt line ID"),IF(COUNTIFS('Packing Receipt'!$A$8:$A$107,A102)&lt;&gt;1,"Duplicate Receipt line ID",IF(OR(LEN(B102&amp;"")=0,LEN(C102&amp;"")=0,LEN(D102&amp;"")=0,LEN(E102&amp;"")=0,LEN(F102&amp;"")=0,LEN(G102&amp;"")=0,LEN(H102&amp;"")=0,LEN(I102&amp;"")=0,LEN(J102&amp;"")=0,LEN(K102&amp;"")=0),"Complete receipt and inspection fields",IF(OR(NOT(ISNUMBER(F102)),NOT(ISNUMBER(H102)),NOT(ISNUMBER(I102)),F102&lt;0,H102&lt;0,I102&lt;0,MOD(F102,1)&lt;&gt;0,MOD(H102,1)&lt;&gt;0,MOD(I102,1)&lt;&gt;0),"Counts must be nonnegative integers",IF(F102&lt;&gt;H102+I102,"Acceptable plus damaged differs from received",IF(G102&lt;&gt;"each","Count unit differs from order",IF(OR(NOT(ISNUMBER(E102)),E102&lt;=0),"Enter valid receipt date",IF(COUNTIFS('Opening Schedule'!$A$8:$A$107,B102)&lt;&gt;1,"Missing or duplicate Opening ID",IF(INDEX('Opening Schedule'!$G$8:$G$107,MATCH(B102,'Opening Schedule'!$A$8:$A$107,0))&lt;&gt;C102,"Revision mismatch",IF(INDEX('Opening Schedule'!$K$8:$K$107,MATCH(B102,'Opening Schedule'!$A$8:$A$107,0))&lt;&gt;"Recorded","Opening record incomplete","Linked"))))))))))</x:f>
      </x:c>
    </x:row>
    <x:row r="103" ht="28" customHeight="1">
      <x:c r="A103" s="23"/>
      <x:c r="B103" s="23"/>
      <x:c r="C103" s="23"/>
      <x:c r="D103" s="23"/>
      <x:c r="E103" s="26"/>
      <x:c r="F103" s="24"/>
      <x:c r="G103" s="22"/>
      <x:c r="H103" s="24"/>
      <x:c r="I103" s="24"/>
      <x:c r="J103" s="23"/>
      <x:c r="K103" s="23"/>
      <x:c r="L103" s="25" t="str">
        <x:f>IF(LEN(A103&amp;"")=0,IF(COUNTA(A103,B103,C103,D103,E103,F103,G103,H103,I103,J103,K103)=0,"","Enter Receipt line ID"),IF(COUNTIFS('Packing Receipt'!$A$8:$A$107,A103)&lt;&gt;1,"Duplicate Receipt line ID",IF(OR(LEN(B103&amp;"")=0,LEN(C103&amp;"")=0,LEN(D103&amp;"")=0,LEN(E103&amp;"")=0,LEN(F103&amp;"")=0,LEN(G103&amp;"")=0,LEN(H103&amp;"")=0,LEN(I103&amp;"")=0,LEN(J103&amp;"")=0,LEN(K103&amp;"")=0),"Complete receipt and inspection fields",IF(OR(NOT(ISNUMBER(F103)),NOT(ISNUMBER(H103)),NOT(ISNUMBER(I103)),F103&lt;0,H103&lt;0,I103&lt;0,MOD(F103,1)&lt;&gt;0,MOD(H103,1)&lt;&gt;0,MOD(I103,1)&lt;&gt;0),"Counts must be nonnegative integers",IF(F103&lt;&gt;H103+I103,"Acceptable plus damaged differs from received",IF(G103&lt;&gt;"each","Count unit differs from order",IF(OR(NOT(ISNUMBER(E103)),E103&lt;=0),"Enter valid receipt date",IF(COUNTIFS('Opening Schedule'!$A$8:$A$107,B103)&lt;&gt;1,"Missing or duplicate Opening ID",IF(INDEX('Opening Schedule'!$G$8:$G$107,MATCH(B103,'Opening Schedule'!$A$8:$A$107,0))&lt;&gt;C103,"Revision mismatch",IF(INDEX('Opening Schedule'!$K$8:$K$107,MATCH(B103,'Opening Schedule'!$A$8:$A$107,0))&lt;&gt;"Recorded","Opening record incomplete","Linked"))))))))))</x:f>
      </x:c>
    </x:row>
    <x:row r="104" ht="28" customHeight="1">
      <x:c r="A104" s="23"/>
      <x:c r="B104" s="23"/>
      <x:c r="C104" s="23"/>
      <x:c r="D104" s="23"/>
      <x:c r="E104" s="26"/>
      <x:c r="F104" s="24"/>
      <x:c r="G104" s="22"/>
      <x:c r="H104" s="24"/>
      <x:c r="I104" s="24"/>
      <x:c r="J104" s="23"/>
      <x:c r="K104" s="23"/>
      <x:c r="L104" s="25" t="str">
        <x:f>IF(LEN(A104&amp;"")=0,IF(COUNTA(A104,B104,C104,D104,E104,F104,G104,H104,I104,J104,K104)=0,"","Enter Receipt line ID"),IF(COUNTIFS('Packing Receipt'!$A$8:$A$107,A104)&lt;&gt;1,"Duplicate Receipt line ID",IF(OR(LEN(B104&amp;"")=0,LEN(C104&amp;"")=0,LEN(D104&amp;"")=0,LEN(E104&amp;"")=0,LEN(F104&amp;"")=0,LEN(G104&amp;"")=0,LEN(H104&amp;"")=0,LEN(I104&amp;"")=0,LEN(J104&amp;"")=0,LEN(K104&amp;"")=0),"Complete receipt and inspection fields",IF(OR(NOT(ISNUMBER(F104)),NOT(ISNUMBER(H104)),NOT(ISNUMBER(I104)),F104&lt;0,H104&lt;0,I104&lt;0,MOD(F104,1)&lt;&gt;0,MOD(H104,1)&lt;&gt;0,MOD(I104,1)&lt;&gt;0),"Counts must be nonnegative integers",IF(F104&lt;&gt;H104+I104,"Acceptable plus damaged differs from received",IF(G104&lt;&gt;"each","Count unit differs from order",IF(OR(NOT(ISNUMBER(E104)),E104&lt;=0),"Enter valid receipt date",IF(COUNTIFS('Opening Schedule'!$A$8:$A$107,B104)&lt;&gt;1,"Missing or duplicate Opening ID",IF(INDEX('Opening Schedule'!$G$8:$G$107,MATCH(B104,'Opening Schedule'!$A$8:$A$107,0))&lt;&gt;C104,"Revision mismatch",IF(INDEX('Opening Schedule'!$K$8:$K$107,MATCH(B104,'Opening Schedule'!$A$8:$A$107,0))&lt;&gt;"Recorded","Opening record incomplete","Linked"))))))))))</x:f>
      </x:c>
    </x:row>
    <x:row r="105" ht="28" customHeight="1">
      <x:c r="A105" s="23"/>
      <x:c r="B105" s="23"/>
      <x:c r="C105" s="23"/>
      <x:c r="D105" s="23"/>
      <x:c r="E105" s="26"/>
      <x:c r="F105" s="24"/>
      <x:c r="G105" s="22"/>
      <x:c r="H105" s="24"/>
      <x:c r="I105" s="24"/>
      <x:c r="J105" s="23"/>
      <x:c r="K105" s="23"/>
      <x:c r="L105" s="25" t="str">
        <x:f>IF(LEN(A105&amp;"")=0,IF(COUNTA(A105,B105,C105,D105,E105,F105,G105,H105,I105,J105,K105)=0,"","Enter Receipt line ID"),IF(COUNTIFS('Packing Receipt'!$A$8:$A$107,A105)&lt;&gt;1,"Duplicate Receipt line ID",IF(OR(LEN(B105&amp;"")=0,LEN(C105&amp;"")=0,LEN(D105&amp;"")=0,LEN(E105&amp;"")=0,LEN(F105&amp;"")=0,LEN(G105&amp;"")=0,LEN(H105&amp;"")=0,LEN(I105&amp;"")=0,LEN(J105&amp;"")=0,LEN(K105&amp;"")=0),"Complete receipt and inspection fields",IF(OR(NOT(ISNUMBER(F105)),NOT(ISNUMBER(H105)),NOT(ISNUMBER(I105)),F105&lt;0,H105&lt;0,I105&lt;0,MOD(F105,1)&lt;&gt;0,MOD(H105,1)&lt;&gt;0,MOD(I105,1)&lt;&gt;0),"Counts must be nonnegative integers",IF(F105&lt;&gt;H105+I105,"Acceptable plus damaged differs from received",IF(G105&lt;&gt;"each","Count unit differs from order",IF(OR(NOT(ISNUMBER(E105)),E105&lt;=0),"Enter valid receipt date",IF(COUNTIFS('Opening Schedule'!$A$8:$A$107,B105)&lt;&gt;1,"Missing or duplicate Opening ID",IF(INDEX('Opening Schedule'!$G$8:$G$107,MATCH(B105,'Opening Schedule'!$A$8:$A$107,0))&lt;&gt;C105,"Revision mismatch",IF(INDEX('Opening Schedule'!$K$8:$K$107,MATCH(B105,'Opening Schedule'!$A$8:$A$107,0))&lt;&gt;"Recorded","Opening record incomplete","Linked"))))))))))</x:f>
      </x:c>
    </x:row>
    <x:row r="106" ht="28" customHeight="1">
      <x:c r="A106" s="23"/>
      <x:c r="B106" s="23"/>
      <x:c r="C106" s="23"/>
      <x:c r="D106" s="23"/>
      <x:c r="E106" s="26"/>
      <x:c r="F106" s="24"/>
      <x:c r="G106" s="22"/>
      <x:c r="H106" s="24"/>
      <x:c r="I106" s="24"/>
      <x:c r="J106" s="23"/>
      <x:c r="K106" s="23"/>
      <x:c r="L106" s="25" t="str">
        <x:f>IF(LEN(A106&amp;"")=0,IF(COUNTA(A106,B106,C106,D106,E106,F106,G106,H106,I106,J106,K106)=0,"","Enter Receipt line ID"),IF(COUNTIFS('Packing Receipt'!$A$8:$A$107,A106)&lt;&gt;1,"Duplicate Receipt line ID",IF(OR(LEN(B106&amp;"")=0,LEN(C106&amp;"")=0,LEN(D106&amp;"")=0,LEN(E106&amp;"")=0,LEN(F106&amp;"")=0,LEN(G106&amp;"")=0,LEN(H106&amp;"")=0,LEN(I106&amp;"")=0,LEN(J106&amp;"")=0,LEN(K106&amp;"")=0),"Complete receipt and inspection fields",IF(OR(NOT(ISNUMBER(F106)),NOT(ISNUMBER(H106)),NOT(ISNUMBER(I106)),F106&lt;0,H106&lt;0,I106&lt;0,MOD(F106,1)&lt;&gt;0,MOD(H106,1)&lt;&gt;0,MOD(I106,1)&lt;&gt;0),"Counts must be nonnegative integers",IF(F106&lt;&gt;H106+I106,"Acceptable plus damaged differs from received",IF(G106&lt;&gt;"each","Count unit differs from order",IF(OR(NOT(ISNUMBER(E106)),E106&lt;=0),"Enter valid receipt date",IF(COUNTIFS('Opening Schedule'!$A$8:$A$107,B106)&lt;&gt;1,"Missing or duplicate Opening ID",IF(INDEX('Opening Schedule'!$G$8:$G$107,MATCH(B106,'Opening Schedule'!$A$8:$A$107,0))&lt;&gt;C106,"Revision mismatch",IF(INDEX('Opening Schedule'!$K$8:$K$107,MATCH(B106,'Opening Schedule'!$A$8:$A$107,0))&lt;&gt;"Recorded","Opening record incomplete","Linked"))))))))))</x:f>
      </x:c>
    </x:row>
    <x:row r="107" ht="28" customHeight="1">
      <x:c r="A107" s="23"/>
      <x:c r="B107" s="23"/>
      <x:c r="C107" s="23"/>
      <x:c r="D107" s="23"/>
      <x:c r="E107" s="26"/>
      <x:c r="F107" s="24"/>
      <x:c r="G107" s="22"/>
      <x:c r="H107" s="24"/>
      <x:c r="I107" s="24"/>
      <x:c r="J107" s="23"/>
      <x:c r="K107" s="23"/>
      <x:c r="L107" s="25" t="str">
        <x:f>IF(LEN(A107&amp;"")=0,IF(COUNTA(A107,B107,C107,D107,E107,F107,G107,H107,I107,J107,K107)=0,"","Enter Receipt line ID"),IF(COUNTIFS('Packing Receipt'!$A$8:$A$107,A107)&lt;&gt;1,"Duplicate Receipt line ID",IF(OR(LEN(B107&amp;"")=0,LEN(C107&amp;"")=0,LEN(D107&amp;"")=0,LEN(E107&amp;"")=0,LEN(F107&amp;"")=0,LEN(G107&amp;"")=0,LEN(H107&amp;"")=0,LEN(I107&amp;"")=0,LEN(J107&amp;"")=0,LEN(K107&amp;"")=0),"Complete receipt and inspection fields",IF(OR(NOT(ISNUMBER(F107)),NOT(ISNUMBER(H107)),NOT(ISNUMBER(I107)),F107&lt;0,H107&lt;0,I107&lt;0,MOD(F107,1)&lt;&gt;0,MOD(H107,1)&lt;&gt;0,MOD(I107,1)&lt;&gt;0),"Counts must be nonnegative integers",IF(F107&lt;&gt;H107+I107,"Acceptable plus damaged differs from received",IF(G107&lt;&gt;"each","Count unit differs from order",IF(OR(NOT(ISNUMBER(E107)),E107&lt;=0),"Enter valid receipt date",IF(COUNTIFS('Opening Schedule'!$A$8:$A$107,B107)&lt;&gt;1,"Missing or duplicate Opening ID",IF(INDEX('Opening Schedule'!$G$8:$G$107,MATCH(B107,'Opening Schedule'!$A$8:$A$107,0))&lt;&gt;C107,"Revision mismatch",IF(INDEX('Opening Schedule'!$K$8:$K$107,MATCH(B107,'Opening Schedule'!$A$8:$A$107,0))&lt;&gt;"Recorded","Opening record incomplete","Linked"))))))))))</x:f>
      </x:c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>
      <x:c r="A116" s="5" t="str">
        <x:v>Receipt disposition</x:v>
      </x:c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47" customHeight="1">
      <x:c r="A117" s="17" t="str">
        <x:v>Receipt line ID</x:v>
      </x:c>
      <x:c r="B117" s="18" t="str">
        <x:v>Decision</x:v>
      </x:c>
      <x:c r="C117" s="18" t="str">
        <x:v>Recheck / correction reference</x:v>
      </x:c>
      <x:c r="D117" s="18" t="str">
        <x:v>Reviewed by</x:v>
      </x:c>
      <x:c r="E117" s="18" t="str">
        <x:v>Review date</x:v>
      </x:c>
      <x:c r="F117" s="18" t="str">
        <x:v>Opening ID</x:v>
      </x:c>
      <x:c r="G117" s="18" t="str">
        <x:v>Drawing revision</x:v>
      </x:c>
      <x:c r="H117" s="18" t="str">
        <x:v>Accepted quantity</x:v>
      </x:c>
      <x:c r="I117" s="18" t="str">
        <x:v>Returned / excluded quantity</x:v>
      </x:c>
      <x:c r="J117" s="18" t="str">
        <x:v>Return / exclusion reference</x:v>
      </x:c>
      <x:c r="K117" s="19" t="str">
        <x:v>Disposition state</x:v>
      </x:c>
      <x:c r="L117" s="1"/>
    </x:row>
    <x:row r="118" ht="28" customHeight="1">
      <x:c r="A118" s="23"/>
      <x:c r="B118" s="22"/>
      <x:c r="C118" s="23"/>
      <x:c r="D118" s="23"/>
      <x:c r="E118" s="26"/>
      <x:c r="F118" s="25" t="str">
        <x:f>IF(A118="","",IF(COUNTIFS('Packing Receipt'!$A$8:$A$107,A118)=1,INDEX('Packing Receipt'!$B$8:$B$107,MATCH(A118,'Packing Receipt'!$A$8:$A$107,0)),""))</x:f>
      </x:c>
      <x:c r="G118" s="25" t="str">
        <x:f>IF(A118="","",IF(COUNTIFS('Packing Receipt'!$A$8:$A$107,A118)=1,INDEX('Packing Receipt'!$C$8:$C$107,MATCH(A118,'Packing Receipt'!$A$8:$A$107,0)),""))</x:f>
      </x:c>
      <x:c r="H118" s="30" t="str">
        <x:f>IF(A118="","",IF(K118="Disposition recorded",INDEX('Packing Receipt'!$F$8:$F$107,MATCH(A118,'Packing Receipt'!$A$8:$A$107,0))-I118,""))</x:f>
      </x:c>
      <x:c r="I118" s="24"/>
      <x:c r="J118" s="23"/>
      <x:c r="K118" s="25" t="str">
        <x:f>IF(LEN(A118&amp;"")=0,IF(COUNTA(A118,B118,C118,D118,E118,I118,J118)=0,"","Enter Receipt line ID"),IF(COUNTIFS('Packing Receipt'!$A$118:$A$217,A118)&lt;&gt;1,"Duplicate disposition",IF(COUNTIFS('Packing Receipt'!$A$8:$A$107,A118)&lt;&gt;1,"Missing or duplicate receipt",IF(INDEX('Packing Receipt'!$L$8:$L$107,MATCH(A118,'Packing Receipt'!$A$8:$A$107,0))&lt;&gt;"Linked","Receipt incomplete or stale",IF(OR(LEN(B118&amp;"")=0,LEN(D118&amp;"")=0,LEN(E118&amp;"")=0,LEN(I118&amp;"")=0),"Enter decision, reviewer, date and excluded quantity",IF(OR(NOT(ISNUMBER(E118)),E118&lt;=0),"Enter valid review date",IF(OR(OR(NOT(ISNUMBER(I118)),I118&lt;0,MOD(I118,1)&lt;&gt;0),I118&gt;INDEX('Packing Receipt'!$F$8:$F$107,MATCH(A118,'Packing Receipt'!$A$8:$A$107,0))),"Excluded quantity outside receipt count",IF(B118="Quarantined","Resolve quarantined receipt",IF(B118="Returned",IF(OR(I118&lt;&gt;INDEX('Packing Receipt'!$F$8:$F$107,MATCH(A118,'Packing Receipt'!$A$8:$A$107,0)),J118=""),"Record full return quantity and reference","Disposition recorded"),IF(B118="Accepted balance after return",IF(OR(I118&lt;=0,I118&gt;=INDEX('Packing Receipt'!$F$8:$F$107,MATCH(A118,'Packing Receipt'!$A$8:$A$107,0)),J118="",C118=""),"Record partial return and balance recheck","Disposition recorded"),IF(I118&lt;&gt;0,"Select a return disposition",IF(B118="Accepted",IF(OR(INDEX('Packing Receipt'!$I$8:$I$107,MATCH(A118,'Packing Receipt'!$A$8:$A$107,0))&gt;0,INDEX('Packing Receipt'!$J$8:$J$107,MATCH(A118,'Packing Receipt'!$A$8:$A$107,0))&lt;&gt;"None"),"Correction and recheck required","Disposition recorded"),IF(B118="Accepted after correction",IF(C118="","Enter correction and recheck reference","Disposition recorded"),"Select receipt decision")))))))))))))</x:f>
      </x:c>
      <x:c r="L118" s="1"/>
    </x:row>
    <x:row r="119" ht="28" customHeight="1">
      <x:c r="A119" s="23"/>
      <x:c r="B119" s="22"/>
      <x:c r="C119" s="23"/>
      <x:c r="D119" s="23"/>
      <x:c r="E119" s="26"/>
      <x:c r="F119" s="25" t="str">
        <x:f>IF(A119="","",IF(COUNTIFS('Packing Receipt'!$A$8:$A$107,A119)=1,INDEX('Packing Receipt'!$B$8:$B$107,MATCH(A119,'Packing Receipt'!$A$8:$A$107,0)),""))</x:f>
      </x:c>
      <x:c r="G119" s="25" t="str">
        <x:f>IF(A119="","",IF(COUNTIFS('Packing Receipt'!$A$8:$A$107,A119)=1,INDEX('Packing Receipt'!$C$8:$C$107,MATCH(A119,'Packing Receipt'!$A$8:$A$107,0)),""))</x:f>
      </x:c>
      <x:c r="H119" s="30" t="str">
        <x:f>IF(A119="","",IF(K119="Disposition recorded",INDEX('Packing Receipt'!$F$8:$F$107,MATCH(A119,'Packing Receipt'!$A$8:$A$107,0))-I119,""))</x:f>
      </x:c>
      <x:c r="I119" s="24"/>
      <x:c r="J119" s="23"/>
      <x:c r="K119" s="25" t="str">
        <x:f>IF(LEN(A119&amp;"")=0,IF(COUNTA(A119,B119,C119,D119,E119,I119,J119)=0,"","Enter Receipt line ID"),IF(COUNTIFS('Packing Receipt'!$A$118:$A$217,A119)&lt;&gt;1,"Duplicate disposition",IF(COUNTIFS('Packing Receipt'!$A$8:$A$107,A119)&lt;&gt;1,"Missing or duplicate receipt",IF(INDEX('Packing Receipt'!$L$8:$L$107,MATCH(A119,'Packing Receipt'!$A$8:$A$107,0))&lt;&gt;"Linked","Receipt incomplete or stale",IF(OR(LEN(B119&amp;"")=0,LEN(D119&amp;"")=0,LEN(E119&amp;"")=0,LEN(I119&amp;"")=0),"Enter decision, reviewer, date and excluded quantity",IF(OR(NOT(ISNUMBER(E119)),E119&lt;=0),"Enter valid review date",IF(OR(OR(NOT(ISNUMBER(I119)),I119&lt;0,MOD(I119,1)&lt;&gt;0),I119&gt;INDEX('Packing Receipt'!$F$8:$F$107,MATCH(A119,'Packing Receipt'!$A$8:$A$107,0))),"Excluded quantity outside receipt count",IF(B119="Quarantined","Resolve quarantined receipt",IF(B119="Returned",IF(OR(I119&lt;&gt;INDEX('Packing Receipt'!$F$8:$F$107,MATCH(A119,'Packing Receipt'!$A$8:$A$107,0)),J119=""),"Record full return quantity and reference","Disposition recorded"),IF(B119="Accepted balance after return",IF(OR(I119&lt;=0,I119&gt;=INDEX('Packing Receipt'!$F$8:$F$107,MATCH(A119,'Packing Receipt'!$A$8:$A$107,0)),J119="",C119=""),"Record partial return and balance recheck","Disposition recorded"),IF(I119&lt;&gt;0,"Select a return disposition",IF(B119="Accepted",IF(OR(INDEX('Packing Receipt'!$I$8:$I$107,MATCH(A119,'Packing Receipt'!$A$8:$A$107,0))&gt;0,INDEX('Packing Receipt'!$J$8:$J$107,MATCH(A119,'Packing Receipt'!$A$8:$A$107,0))&lt;&gt;"None"),"Correction and recheck required","Disposition recorded"),IF(B119="Accepted after correction",IF(C119="","Enter correction and recheck reference","Disposition recorded"),"Select receipt decision")))))))))))))</x:f>
      </x:c>
      <x:c r="L119" s="1"/>
    </x:row>
    <x:row r="120" ht="28" customHeight="1">
      <x:c r="A120" s="23"/>
      <x:c r="B120" s="22"/>
      <x:c r="C120" s="23"/>
      <x:c r="D120" s="23"/>
      <x:c r="E120" s="26"/>
      <x:c r="F120" s="25" t="str">
        <x:f>IF(A120="","",IF(COUNTIFS('Packing Receipt'!$A$8:$A$107,A120)=1,INDEX('Packing Receipt'!$B$8:$B$107,MATCH(A120,'Packing Receipt'!$A$8:$A$107,0)),""))</x:f>
      </x:c>
      <x:c r="G120" s="25" t="str">
        <x:f>IF(A120="","",IF(COUNTIFS('Packing Receipt'!$A$8:$A$107,A120)=1,INDEX('Packing Receipt'!$C$8:$C$107,MATCH(A120,'Packing Receipt'!$A$8:$A$107,0)),""))</x:f>
      </x:c>
      <x:c r="H120" s="30" t="str">
        <x:f>IF(A120="","",IF(K120="Disposition recorded",INDEX('Packing Receipt'!$F$8:$F$107,MATCH(A120,'Packing Receipt'!$A$8:$A$107,0))-I120,""))</x:f>
      </x:c>
      <x:c r="I120" s="24"/>
      <x:c r="J120" s="23"/>
      <x:c r="K120" s="25" t="str">
        <x:f>IF(LEN(A120&amp;"")=0,IF(COUNTA(A120,B120,C120,D120,E120,I120,J120)=0,"","Enter Receipt line ID"),IF(COUNTIFS('Packing Receipt'!$A$118:$A$217,A120)&lt;&gt;1,"Duplicate disposition",IF(COUNTIFS('Packing Receipt'!$A$8:$A$107,A120)&lt;&gt;1,"Missing or duplicate receipt",IF(INDEX('Packing Receipt'!$L$8:$L$107,MATCH(A120,'Packing Receipt'!$A$8:$A$107,0))&lt;&gt;"Linked","Receipt incomplete or stale",IF(OR(LEN(B120&amp;"")=0,LEN(D120&amp;"")=0,LEN(E120&amp;"")=0,LEN(I120&amp;"")=0),"Enter decision, reviewer, date and excluded quantity",IF(OR(NOT(ISNUMBER(E120)),E120&lt;=0),"Enter valid review date",IF(OR(OR(NOT(ISNUMBER(I120)),I120&lt;0,MOD(I120,1)&lt;&gt;0),I120&gt;INDEX('Packing Receipt'!$F$8:$F$107,MATCH(A120,'Packing Receipt'!$A$8:$A$107,0))),"Excluded quantity outside receipt count",IF(B120="Quarantined","Resolve quarantined receipt",IF(B120="Returned",IF(OR(I120&lt;&gt;INDEX('Packing Receipt'!$F$8:$F$107,MATCH(A120,'Packing Receipt'!$A$8:$A$107,0)),J120=""),"Record full return quantity and reference","Disposition recorded"),IF(B120="Accepted balance after return",IF(OR(I120&lt;=0,I120&gt;=INDEX('Packing Receipt'!$F$8:$F$107,MATCH(A120,'Packing Receipt'!$A$8:$A$107,0)),J120="",C120=""),"Record partial return and balance recheck","Disposition recorded"),IF(I120&lt;&gt;0,"Select a return disposition",IF(B120="Accepted",IF(OR(INDEX('Packing Receipt'!$I$8:$I$107,MATCH(A120,'Packing Receipt'!$A$8:$A$107,0))&gt;0,INDEX('Packing Receipt'!$J$8:$J$107,MATCH(A120,'Packing Receipt'!$A$8:$A$107,0))&lt;&gt;"None"),"Correction and recheck required","Disposition recorded"),IF(B120="Accepted after correction",IF(C120="","Enter correction and recheck reference","Disposition recorded"),"Select receipt decision")))))))))))))</x:f>
      </x:c>
      <x:c r="L120" s="1"/>
    </x:row>
    <x:row r="121" ht="28" customHeight="1">
      <x:c r="A121" s="23"/>
      <x:c r="B121" s="22"/>
      <x:c r="C121" s="23"/>
      <x:c r="D121" s="23"/>
      <x:c r="E121" s="26"/>
      <x:c r="F121" s="25" t="str">
        <x:f>IF(A121="","",IF(COUNTIFS('Packing Receipt'!$A$8:$A$107,A121)=1,INDEX('Packing Receipt'!$B$8:$B$107,MATCH(A121,'Packing Receipt'!$A$8:$A$107,0)),""))</x:f>
      </x:c>
      <x:c r="G121" s="25" t="str">
        <x:f>IF(A121="","",IF(COUNTIFS('Packing Receipt'!$A$8:$A$107,A121)=1,INDEX('Packing Receipt'!$C$8:$C$107,MATCH(A121,'Packing Receipt'!$A$8:$A$107,0)),""))</x:f>
      </x:c>
      <x:c r="H121" s="30" t="str">
        <x:f>IF(A121="","",IF(K121="Disposition recorded",INDEX('Packing Receipt'!$F$8:$F$107,MATCH(A121,'Packing Receipt'!$A$8:$A$107,0))-I121,""))</x:f>
      </x:c>
      <x:c r="I121" s="24"/>
      <x:c r="J121" s="23"/>
      <x:c r="K121" s="25" t="str">
        <x:f>IF(LEN(A121&amp;"")=0,IF(COUNTA(A121,B121,C121,D121,E121,I121,J121)=0,"","Enter Receipt line ID"),IF(COUNTIFS('Packing Receipt'!$A$118:$A$217,A121)&lt;&gt;1,"Duplicate disposition",IF(COUNTIFS('Packing Receipt'!$A$8:$A$107,A121)&lt;&gt;1,"Missing or duplicate receipt",IF(INDEX('Packing Receipt'!$L$8:$L$107,MATCH(A121,'Packing Receipt'!$A$8:$A$107,0))&lt;&gt;"Linked","Receipt incomplete or stale",IF(OR(LEN(B121&amp;"")=0,LEN(D121&amp;"")=0,LEN(E121&amp;"")=0,LEN(I121&amp;"")=0),"Enter decision, reviewer, date and excluded quantity",IF(OR(NOT(ISNUMBER(E121)),E121&lt;=0),"Enter valid review date",IF(OR(OR(NOT(ISNUMBER(I121)),I121&lt;0,MOD(I121,1)&lt;&gt;0),I121&gt;INDEX('Packing Receipt'!$F$8:$F$107,MATCH(A121,'Packing Receipt'!$A$8:$A$107,0))),"Excluded quantity outside receipt count",IF(B121="Quarantined","Resolve quarantined receipt",IF(B121="Returned",IF(OR(I121&lt;&gt;INDEX('Packing Receipt'!$F$8:$F$107,MATCH(A121,'Packing Receipt'!$A$8:$A$107,0)),J121=""),"Record full return quantity and reference","Disposition recorded"),IF(B121="Accepted balance after return",IF(OR(I121&lt;=0,I121&gt;=INDEX('Packing Receipt'!$F$8:$F$107,MATCH(A121,'Packing Receipt'!$A$8:$A$107,0)),J121="",C121=""),"Record partial return and balance recheck","Disposition recorded"),IF(I121&lt;&gt;0,"Select a return disposition",IF(B121="Accepted",IF(OR(INDEX('Packing Receipt'!$I$8:$I$107,MATCH(A121,'Packing Receipt'!$A$8:$A$107,0))&gt;0,INDEX('Packing Receipt'!$J$8:$J$107,MATCH(A121,'Packing Receipt'!$A$8:$A$107,0))&lt;&gt;"None"),"Correction and recheck required","Disposition recorded"),IF(B121="Accepted after correction",IF(C121="","Enter correction and recheck reference","Disposition recorded"),"Select receipt decision")))))))))))))</x:f>
      </x:c>
      <x:c r="L121" s="1"/>
    </x:row>
    <x:row r="122" ht="28" customHeight="1">
      <x:c r="A122" s="23"/>
      <x:c r="B122" s="22"/>
      <x:c r="C122" s="23"/>
      <x:c r="D122" s="23"/>
      <x:c r="E122" s="26"/>
      <x:c r="F122" s="25" t="str">
        <x:f>IF(A122="","",IF(COUNTIFS('Packing Receipt'!$A$8:$A$107,A122)=1,INDEX('Packing Receipt'!$B$8:$B$107,MATCH(A122,'Packing Receipt'!$A$8:$A$107,0)),""))</x:f>
      </x:c>
      <x:c r="G122" s="25" t="str">
        <x:f>IF(A122="","",IF(COUNTIFS('Packing Receipt'!$A$8:$A$107,A122)=1,INDEX('Packing Receipt'!$C$8:$C$107,MATCH(A122,'Packing Receipt'!$A$8:$A$107,0)),""))</x:f>
      </x:c>
      <x:c r="H122" s="30" t="str">
        <x:f>IF(A122="","",IF(K122="Disposition recorded",INDEX('Packing Receipt'!$F$8:$F$107,MATCH(A122,'Packing Receipt'!$A$8:$A$107,0))-I122,""))</x:f>
      </x:c>
      <x:c r="I122" s="24"/>
      <x:c r="J122" s="23"/>
      <x:c r="K122" s="25" t="str">
        <x:f>IF(LEN(A122&amp;"")=0,IF(COUNTA(A122,B122,C122,D122,E122,I122,J122)=0,"","Enter Receipt line ID"),IF(COUNTIFS('Packing Receipt'!$A$118:$A$217,A122)&lt;&gt;1,"Duplicate disposition",IF(COUNTIFS('Packing Receipt'!$A$8:$A$107,A122)&lt;&gt;1,"Missing or duplicate receipt",IF(INDEX('Packing Receipt'!$L$8:$L$107,MATCH(A122,'Packing Receipt'!$A$8:$A$107,0))&lt;&gt;"Linked","Receipt incomplete or stale",IF(OR(LEN(B122&amp;"")=0,LEN(D122&amp;"")=0,LEN(E122&amp;"")=0,LEN(I122&amp;"")=0),"Enter decision, reviewer, date and excluded quantity",IF(OR(NOT(ISNUMBER(E122)),E122&lt;=0),"Enter valid review date",IF(OR(OR(NOT(ISNUMBER(I122)),I122&lt;0,MOD(I122,1)&lt;&gt;0),I122&gt;INDEX('Packing Receipt'!$F$8:$F$107,MATCH(A122,'Packing Receipt'!$A$8:$A$107,0))),"Excluded quantity outside receipt count",IF(B122="Quarantined","Resolve quarantined receipt",IF(B122="Returned",IF(OR(I122&lt;&gt;INDEX('Packing Receipt'!$F$8:$F$107,MATCH(A122,'Packing Receipt'!$A$8:$A$107,0)),J122=""),"Record full return quantity and reference","Disposition recorded"),IF(B122="Accepted balance after return",IF(OR(I122&lt;=0,I122&gt;=INDEX('Packing Receipt'!$F$8:$F$107,MATCH(A122,'Packing Receipt'!$A$8:$A$107,0)),J122="",C122=""),"Record partial return and balance recheck","Disposition recorded"),IF(I122&lt;&gt;0,"Select a return disposition",IF(B122="Accepted",IF(OR(INDEX('Packing Receipt'!$I$8:$I$107,MATCH(A122,'Packing Receipt'!$A$8:$A$107,0))&gt;0,INDEX('Packing Receipt'!$J$8:$J$107,MATCH(A122,'Packing Receipt'!$A$8:$A$107,0))&lt;&gt;"None"),"Correction and recheck required","Disposition recorded"),IF(B122="Accepted after correction",IF(C122="","Enter correction and recheck reference","Disposition recorded"),"Select receipt decision")))))))))))))</x:f>
      </x:c>
      <x:c r="L122" s="1"/>
    </x:row>
    <x:row r="123" ht="28" customHeight="1">
      <x:c r="A123" s="23"/>
      <x:c r="B123" s="22"/>
      <x:c r="C123" s="23"/>
      <x:c r="D123" s="23"/>
      <x:c r="E123" s="26"/>
      <x:c r="F123" s="25" t="str">
        <x:f>IF(A123="","",IF(COUNTIFS('Packing Receipt'!$A$8:$A$107,A123)=1,INDEX('Packing Receipt'!$B$8:$B$107,MATCH(A123,'Packing Receipt'!$A$8:$A$107,0)),""))</x:f>
      </x:c>
      <x:c r="G123" s="25" t="str">
        <x:f>IF(A123="","",IF(COUNTIFS('Packing Receipt'!$A$8:$A$107,A123)=1,INDEX('Packing Receipt'!$C$8:$C$107,MATCH(A123,'Packing Receipt'!$A$8:$A$107,0)),""))</x:f>
      </x:c>
      <x:c r="H123" s="30" t="str">
        <x:f>IF(A123="","",IF(K123="Disposition recorded",INDEX('Packing Receipt'!$F$8:$F$107,MATCH(A123,'Packing Receipt'!$A$8:$A$107,0))-I123,""))</x:f>
      </x:c>
      <x:c r="I123" s="24"/>
      <x:c r="J123" s="23"/>
      <x:c r="K123" s="25" t="str">
        <x:f>IF(LEN(A123&amp;"")=0,IF(COUNTA(A123,B123,C123,D123,E123,I123,J123)=0,"","Enter Receipt line ID"),IF(COUNTIFS('Packing Receipt'!$A$118:$A$217,A123)&lt;&gt;1,"Duplicate disposition",IF(COUNTIFS('Packing Receipt'!$A$8:$A$107,A123)&lt;&gt;1,"Missing or duplicate receipt",IF(INDEX('Packing Receipt'!$L$8:$L$107,MATCH(A123,'Packing Receipt'!$A$8:$A$107,0))&lt;&gt;"Linked","Receipt incomplete or stale",IF(OR(LEN(B123&amp;"")=0,LEN(D123&amp;"")=0,LEN(E123&amp;"")=0,LEN(I123&amp;"")=0),"Enter decision, reviewer, date and excluded quantity",IF(OR(NOT(ISNUMBER(E123)),E123&lt;=0),"Enter valid review date",IF(OR(OR(NOT(ISNUMBER(I123)),I123&lt;0,MOD(I123,1)&lt;&gt;0),I123&gt;INDEX('Packing Receipt'!$F$8:$F$107,MATCH(A123,'Packing Receipt'!$A$8:$A$107,0))),"Excluded quantity outside receipt count",IF(B123="Quarantined","Resolve quarantined receipt",IF(B123="Returned",IF(OR(I123&lt;&gt;INDEX('Packing Receipt'!$F$8:$F$107,MATCH(A123,'Packing Receipt'!$A$8:$A$107,0)),J123=""),"Record full return quantity and reference","Disposition recorded"),IF(B123="Accepted balance after return",IF(OR(I123&lt;=0,I123&gt;=INDEX('Packing Receipt'!$F$8:$F$107,MATCH(A123,'Packing Receipt'!$A$8:$A$107,0)),J123="",C123=""),"Record partial return and balance recheck","Disposition recorded"),IF(I123&lt;&gt;0,"Select a return disposition",IF(B123="Accepted",IF(OR(INDEX('Packing Receipt'!$I$8:$I$107,MATCH(A123,'Packing Receipt'!$A$8:$A$107,0))&gt;0,INDEX('Packing Receipt'!$J$8:$J$107,MATCH(A123,'Packing Receipt'!$A$8:$A$107,0))&lt;&gt;"None"),"Correction and recheck required","Disposition recorded"),IF(B123="Accepted after correction",IF(C123="","Enter correction and recheck reference","Disposition recorded"),"Select receipt decision")))))))))))))</x:f>
      </x:c>
      <x:c r="L123" s="1"/>
    </x:row>
    <x:row r="124" ht="28" customHeight="1">
      <x:c r="A124" s="23"/>
      <x:c r="B124" s="22"/>
      <x:c r="C124" s="23"/>
      <x:c r="D124" s="23"/>
      <x:c r="E124" s="26"/>
      <x:c r="F124" s="25" t="str">
        <x:f>IF(A124="","",IF(COUNTIFS('Packing Receipt'!$A$8:$A$107,A124)=1,INDEX('Packing Receipt'!$B$8:$B$107,MATCH(A124,'Packing Receipt'!$A$8:$A$107,0)),""))</x:f>
      </x:c>
      <x:c r="G124" s="25" t="str">
        <x:f>IF(A124="","",IF(COUNTIFS('Packing Receipt'!$A$8:$A$107,A124)=1,INDEX('Packing Receipt'!$C$8:$C$107,MATCH(A124,'Packing Receipt'!$A$8:$A$107,0)),""))</x:f>
      </x:c>
      <x:c r="H124" s="30" t="str">
        <x:f>IF(A124="","",IF(K124="Disposition recorded",INDEX('Packing Receipt'!$F$8:$F$107,MATCH(A124,'Packing Receipt'!$A$8:$A$107,0))-I124,""))</x:f>
      </x:c>
      <x:c r="I124" s="24"/>
      <x:c r="J124" s="23"/>
      <x:c r="K124" s="25" t="str">
        <x:f>IF(LEN(A124&amp;"")=0,IF(COUNTA(A124,B124,C124,D124,E124,I124,J124)=0,"","Enter Receipt line ID"),IF(COUNTIFS('Packing Receipt'!$A$118:$A$217,A124)&lt;&gt;1,"Duplicate disposition",IF(COUNTIFS('Packing Receipt'!$A$8:$A$107,A124)&lt;&gt;1,"Missing or duplicate receipt",IF(INDEX('Packing Receipt'!$L$8:$L$107,MATCH(A124,'Packing Receipt'!$A$8:$A$107,0))&lt;&gt;"Linked","Receipt incomplete or stale",IF(OR(LEN(B124&amp;"")=0,LEN(D124&amp;"")=0,LEN(E124&amp;"")=0,LEN(I124&amp;"")=0),"Enter decision, reviewer, date and excluded quantity",IF(OR(NOT(ISNUMBER(E124)),E124&lt;=0),"Enter valid review date",IF(OR(OR(NOT(ISNUMBER(I124)),I124&lt;0,MOD(I124,1)&lt;&gt;0),I124&gt;INDEX('Packing Receipt'!$F$8:$F$107,MATCH(A124,'Packing Receipt'!$A$8:$A$107,0))),"Excluded quantity outside receipt count",IF(B124="Quarantined","Resolve quarantined receipt",IF(B124="Returned",IF(OR(I124&lt;&gt;INDEX('Packing Receipt'!$F$8:$F$107,MATCH(A124,'Packing Receipt'!$A$8:$A$107,0)),J124=""),"Record full return quantity and reference","Disposition recorded"),IF(B124="Accepted balance after return",IF(OR(I124&lt;=0,I124&gt;=INDEX('Packing Receipt'!$F$8:$F$107,MATCH(A124,'Packing Receipt'!$A$8:$A$107,0)),J124="",C124=""),"Record partial return and balance recheck","Disposition recorded"),IF(I124&lt;&gt;0,"Select a return disposition",IF(B124="Accepted",IF(OR(INDEX('Packing Receipt'!$I$8:$I$107,MATCH(A124,'Packing Receipt'!$A$8:$A$107,0))&gt;0,INDEX('Packing Receipt'!$J$8:$J$107,MATCH(A124,'Packing Receipt'!$A$8:$A$107,0))&lt;&gt;"None"),"Correction and recheck required","Disposition recorded"),IF(B124="Accepted after correction",IF(C124="","Enter correction and recheck reference","Disposition recorded"),"Select receipt decision")))))))))))))</x:f>
      </x:c>
      <x:c r="L124" s="1"/>
    </x:row>
    <x:row r="125" ht="28" customHeight="1">
      <x:c r="A125" s="23"/>
      <x:c r="B125" s="22"/>
      <x:c r="C125" s="23"/>
      <x:c r="D125" s="23"/>
      <x:c r="E125" s="26"/>
      <x:c r="F125" s="25" t="str">
        <x:f>IF(A125="","",IF(COUNTIFS('Packing Receipt'!$A$8:$A$107,A125)=1,INDEX('Packing Receipt'!$B$8:$B$107,MATCH(A125,'Packing Receipt'!$A$8:$A$107,0)),""))</x:f>
      </x:c>
      <x:c r="G125" s="25" t="str">
        <x:f>IF(A125="","",IF(COUNTIFS('Packing Receipt'!$A$8:$A$107,A125)=1,INDEX('Packing Receipt'!$C$8:$C$107,MATCH(A125,'Packing Receipt'!$A$8:$A$107,0)),""))</x:f>
      </x:c>
      <x:c r="H125" s="30" t="str">
        <x:f>IF(A125="","",IF(K125="Disposition recorded",INDEX('Packing Receipt'!$F$8:$F$107,MATCH(A125,'Packing Receipt'!$A$8:$A$107,0))-I125,""))</x:f>
      </x:c>
      <x:c r="I125" s="24"/>
      <x:c r="J125" s="23"/>
      <x:c r="K125" s="25" t="str">
        <x:f>IF(LEN(A125&amp;"")=0,IF(COUNTA(A125,B125,C125,D125,E125,I125,J125)=0,"","Enter Receipt line ID"),IF(COUNTIFS('Packing Receipt'!$A$118:$A$217,A125)&lt;&gt;1,"Duplicate disposition",IF(COUNTIFS('Packing Receipt'!$A$8:$A$107,A125)&lt;&gt;1,"Missing or duplicate receipt",IF(INDEX('Packing Receipt'!$L$8:$L$107,MATCH(A125,'Packing Receipt'!$A$8:$A$107,0))&lt;&gt;"Linked","Receipt incomplete or stale",IF(OR(LEN(B125&amp;"")=0,LEN(D125&amp;"")=0,LEN(E125&amp;"")=0,LEN(I125&amp;"")=0),"Enter decision, reviewer, date and excluded quantity",IF(OR(NOT(ISNUMBER(E125)),E125&lt;=0),"Enter valid review date",IF(OR(OR(NOT(ISNUMBER(I125)),I125&lt;0,MOD(I125,1)&lt;&gt;0),I125&gt;INDEX('Packing Receipt'!$F$8:$F$107,MATCH(A125,'Packing Receipt'!$A$8:$A$107,0))),"Excluded quantity outside receipt count",IF(B125="Quarantined","Resolve quarantined receipt",IF(B125="Returned",IF(OR(I125&lt;&gt;INDEX('Packing Receipt'!$F$8:$F$107,MATCH(A125,'Packing Receipt'!$A$8:$A$107,0)),J125=""),"Record full return quantity and reference","Disposition recorded"),IF(B125="Accepted balance after return",IF(OR(I125&lt;=0,I125&gt;=INDEX('Packing Receipt'!$F$8:$F$107,MATCH(A125,'Packing Receipt'!$A$8:$A$107,0)),J125="",C125=""),"Record partial return and balance recheck","Disposition recorded"),IF(I125&lt;&gt;0,"Select a return disposition",IF(B125="Accepted",IF(OR(INDEX('Packing Receipt'!$I$8:$I$107,MATCH(A125,'Packing Receipt'!$A$8:$A$107,0))&gt;0,INDEX('Packing Receipt'!$J$8:$J$107,MATCH(A125,'Packing Receipt'!$A$8:$A$107,0))&lt;&gt;"None"),"Correction and recheck required","Disposition recorded"),IF(B125="Accepted after correction",IF(C125="","Enter correction and recheck reference","Disposition recorded"),"Select receipt decision")))))))))))))</x:f>
      </x:c>
      <x:c r="L125" s="1"/>
    </x:row>
    <x:row r="126" ht="28" customHeight="1">
      <x:c r="A126" s="23"/>
      <x:c r="B126" s="22"/>
      <x:c r="C126" s="23"/>
      <x:c r="D126" s="23"/>
      <x:c r="E126" s="26"/>
      <x:c r="F126" s="25" t="str">
        <x:f>IF(A126="","",IF(COUNTIFS('Packing Receipt'!$A$8:$A$107,A126)=1,INDEX('Packing Receipt'!$B$8:$B$107,MATCH(A126,'Packing Receipt'!$A$8:$A$107,0)),""))</x:f>
      </x:c>
      <x:c r="G126" s="25" t="str">
        <x:f>IF(A126="","",IF(COUNTIFS('Packing Receipt'!$A$8:$A$107,A126)=1,INDEX('Packing Receipt'!$C$8:$C$107,MATCH(A126,'Packing Receipt'!$A$8:$A$107,0)),""))</x:f>
      </x:c>
      <x:c r="H126" s="30" t="str">
        <x:f>IF(A126="","",IF(K126="Disposition recorded",INDEX('Packing Receipt'!$F$8:$F$107,MATCH(A126,'Packing Receipt'!$A$8:$A$107,0))-I126,""))</x:f>
      </x:c>
      <x:c r="I126" s="24"/>
      <x:c r="J126" s="23"/>
      <x:c r="K126" s="25" t="str">
        <x:f>IF(LEN(A126&amp;"")=0,IF(COUNTA(A126,B126,C126,D126,E126,I126,J126)=0,"","Enter Receipt line ID"),IF(COUNTIFS('Packing Receipt'!$A$118:$A$217,A126)&lt;&gt;1,"Duplicate disposition",IF(COUNTIFS('Packing Receipt'!$A$8:$A$107,A126)&lt;&gt;1,"Missing or duplicate receipt",IF(INDEX('Packing Receipt'!$L$8:$L$107,MATCH(A126,'Packing Receipt'!$A$8:$A$107,0))&lt;&gt;"Linked","Receipt incomplete or stale",IF(OR(LEN(B126&amp;"")=0,LEN(D126&amp;"")=0,LEN(E126&amp;"")=0,LEN(I126&amp;"")=0),"Enter decision, reviewer, date and excluded quantity",IF(OR(NOT(ISNUMBER(E126)),E126&lt;=0),"Enter valid review date",IF(OR(OR(NOT(ISNUMBER(I126)),I126&lt;0,MOD(I126,1)&lt;&gt;0),I126&gt;INDEX('Packing Receipt'!$F$8:$F$107,MATCH(A126,'Packing Receipt'!$A$8:$A$107,0))),"Excluded quantity outside receipt count",IF(B126="Quarantined","Resolve quarantined receipt",IF(B126="Returned",IF(OR(I126&lt;&gt;INDEX('Packing Receipt'!$F$8:$F$107,MATCH(A126,'Packing Receipt'!$A$8:$A$107,0)),J126=""),"Record full return quantity and reference","Disposition recorded"),IF(B126="Accepted balance after return",IF(OR(I126&lt;=0,I126&gt;=INDEX('Packing Receipt'!$F$8:$F$107,MATCH(A126,'Packing Receipt'!$A$8:$A$107,0)),J126="",C126=""),"Record partial return and balance recheck","Disposition recorded"),IF(I126&lt;&gt;0,"Select a return disposition",IF(B126="Accepted",IF(OR(INDEX('Packing Receipt'!$I$8:$I$107,MATCH(A126,'Packing Receipt'!$A$8:$A$107,0))&gt;0,INDEX('Packing Receipt'!$J$8:$J$107,MATCH(A126,'Packing Receipt'!$A$8:$A$107,0))&lt;&gt;"None"),"Correction and recheck required","Disposition recorded"),IF(B126="Accepted after correction",IF(C126="","Enter correction and recheck reference","Disposition recorded"),"Select receipt decision")))))))))))))</x:f>
      </x:c>
      <x:c r="L126" s="1"/>
    </x:row>
    <x:row r="127" ht="28" customHeight="1">
      <x:c r="A127" s="23"/>
      <x:c r="B127" s="22"/>
      <x:c r="C127" s="23"/>
      <x:c r="D127" s="23"/>
      <x:c r="E127" s="26"/>
      <x:c r="F127" s="25" t="str">
        <x:f>IF(A127="","",IF(COUNTIFS('Packing Receipt'!$A$8:$A$107,A127)=1,INDEX('Packing Receipt'!$B$8:$B$107,MATCH(A127,'Packing Receipt'!$A$8:$A$107,0)),""))</x:f>
      </x:c>
      <x:c r="G127" s="25" t="str">
        <x:f>IF(A127="","",IF(COUNTIFS('Packing Receipt'!$A$8:$A$107,A127)=1,INDEX('Packing Receipt'!$C$8:$C$107,MATCH(A127,'Packing Receipt'!$A$8:$A$107,0)),""))</x:f>
      </x:c>
      <x:c r="H127" s="30" t="str">
        <x:f>IF(A127="","",IF(K127="Disposition recorded",INDEX('Packing Receipt'!$F$8:$F$107,MATCH(A127,'Packing Receipt'!$A$8:$A$107,0))-I127,""))</x:f>
      </x:c>
      <x:c r="I127" s="24"/>
      <x:c r="J127" s="23"/>
      <x:c r="K127" s="25" t="str">
        <x:f>IF(LEN(A127&amp;"")=0,IF(COUNTA(A127,B127,C127,D127,E127,I127,J127)=0,"","Enter Receipt line ID"),IF(COUNTIFS('Packing Receipt'!$A$118:$A$217,A127)&lt;&gt;1,"Duplicate disposition",IF(COUNTIFS('Packing Receipt'!$A$8:$A$107,A127)&lt;&gt;1,"Missing or duplicate receipt",IF(INDEX('Packing Receipt'!$L$8:$L$107,MATCH(A127,'Packing Receipt'!$A$8:$A$107,0))&lt;&gt;"Linked","Receipt incomplete or stale",IF(OR(LEN(B127&amp;"")=0,LEN(D127&amp;"")=0,LEN(E127&amp;"")=0,LEN(I127&amp;"")=0),"Enter decision, reviewer, date and excluded quantity",IF(OR(NOT(ISNUMBER(E127)),E127&lt;=0),"Enter valid review date",IF(OR(OR(NOT(ISNUMBER(I127)),I127&lt;0,MOD(I127,1)&lt;&gt;0),I127&gt;INDEX('Packing Receipt'!$F$8:$F$107,MATCH(A127,'Packing Receipt'!$A$8:$A$107,0))),"Excluded quantity outside receipt count",IF(B127="Quarantined","Resolve quarantined receipt",IF(B127="Returned",IF(OR(I127&lt;&gt;INDEX('Packing Receipt'!$F$8:$F$107,MATCH(A127,'Packing Receipt'!$A$8:$A$107,0)),J127=""),"Record full return quantity and reference","Disposition recorded"),IF(B127="Accepted balance after return",IF(OR(I127&lt;=0,I127&gt;=INDEX('Packing Receipt'!$F$8:$F$107,MATCH(A127,'Packing Receipt'!$A$8:$A$107,0)),J127="",C127=""),"Record partial return and balance recheck","Disposition recorded"),IF(I127&lt;&gt;0,"Select a return disposition",IF(B127="Accepted",IF(OR(INDEX('Packing Receipt'!$I$8:$I$107,MATCH(A127,'Packing Receipt'!$A$8:$A$107,0))&gt;0,INDEX('Packing Receipt'!$J$8:$J$107,MATCH(A127,'Packing Receipt'!$A$8:$A$107,0))&lt;&gt;"None"),"Correction and recheck required","Disposition recorded"),IF(B127="Accepted after correction",IF(C127="","Enter correction and recheck reference","Disposition recorded"),"Select receipt decision")))))))))))))</x:f>
      </x:c>
      <x:c r="L127" s="1"/>
    </x:row>
    <x:row r="128" ht="28" customHeight="1">
      <x:c r="A128" s="23"/>
      <x:c r="B128" s="22"/>
      <x:c r="C128" s="23"/>
      <x:c r="D128" s="23"/>
      <x:c r="E128" s="26"/>
      <x:c r="F128" s="25" t="str">
        <x:f>IF(A128="","",IF(COUNTIFS('Packing Receipt'!$A$8:$A$107,A128)=1,INDEX('Packing Receipt'!$B$8:$B$107,MATCH(A128,'Packing Receipt'!$A$8:$A$107,0)),""))</x:f>
      </x:c>
      <x:c r="G128" s="25" t="str">
        <x:f>IF(A128="","",IF(COUNTIFS('Packing Receipt'!$A$8:$A$107,A128)=1,INDEX('Packing Receipt'!$C$8:$C$107,MATCH(A128,'Packing Receipt'!$A$8:$A$107,0)),""))</x:f>
      </x:c>
      <x:c r="H128" s="30" t="str">
        <x:f>IF(A128="","",IF(K128="Disposition recorded",INDEX('Packing Receipt'!$F$8:$F$107,MATCH(A128,'Packing Receipt'!$A$8:$A$107,0))-I128,""))</x:f>
      </x:c>
      <x:c r="I128" s="24"/>
      <x:c r="J128" s="23"/>
      <x:c r="K128" s="25" t="str">
        <x:f>IF(LEN(A128&amp;"")=0,IF(COUNTA(A128,B128,C128,D128,E128,I128,J128)=0,"","Enter Receipt line ID"),IF(COUNTIFS('Packing Receipt'!$A$118:$A$217,A128)&lt;&gt;1,"Duplicate disposition",IF(COUNTIFS('Packing Receipt'!$A$8:$A$107,A128)&lt;&gt;1,"Missing or duplicate receipt",IF(INDEX('Packing Receipt'!$L$8:$L$107,MATCH(A128,'Packing Receipt'!$A$8:$A$107,0))&lt;&gt;"Linked","Receipt incomplete or stale",IF(OR(LEN(B128&amp;"")=0,LEN(D128&amp;"")=0,LEN(E128&amp;"")=0,LEN(I128&amp;"")=0),"Enter decision, reviewer, date and excluded quantity",IF(OR(NOT(ISNUMBER(E128)),E128&lt;=0),"Enter valid review date",IF(OR(OR(NOT(ISNUMBER(I128)),I128&lt;0,MOD(I128,1)&lt;&gt;0),I128&gt;INDEX('Packing Receipt'!$F$8:$F$107,MATCH(A128,'Packing Receipt'!$A$8:$A$107,0))),"Excluded quantity outside receipt count",IF(B128="Quarantined","Resolve quarantined receipt",IF(B128="Returned",IF(OR(I128&lt;&gt;INDEX('Packing Receipt'!$F$8:$F$107,MATCH(A128,'Packing Receipt'!$A$8:$A$107,0)),J128=""),"Record full return quantity and reference","Disposition recorded"),IF(B128="Accepted balance after return",IF(OR(I128&lt;=0,I128&gt;=INDEX('Packing Receipt'!$F$8:$F$107,MATCH(A128,'Packing Receipt'!$A$8:$A$107,0)),J128="",C128=""),"Record partial return and balance recheck","Disposition recorded"),IF(I128&lt;&gt;0,"Select a return disposition",IF(B128="Accepted",IF(OR(INDEX('Packing Receipt'!$I$8:$I$107,MATCH(A128,'Packing Receipt'!$A$8:$A$107,0))&gt;0,INDEX('Packing Receipt'!$J$8:$J$107,MATCH(A128,'Packing Receipt'!$A$8:$A$107,0))&lt;&gt;"None"),"Correction and recheck required","Disposition recorded"),IF(B128="Accepted after correction",IF(C128="","Enter correction and recheck reference","Disposition recorded"),"Select receipt decision")))))))))))))</x:f>
      </x:c>
      <x:c r="L128" s="1"/>
    </x:row>
    <x:row r="129" ht="28" customHeight="1">
      <x:c r="A129" s="23"/>
      <x:c r="B129" s="22"/>
      <x:c r="C129" s="23"/>
      <x:c r="D129" s="23"/>
      <x:c r="E129" s="26"/>
      <x:c r="F129" s="25" t="str">
        <x:f>IF(A129="","",IF(COUNTIFS('Packing Receipt'!$A$8:$A$107,A129)=1,INDEX('Packing Receipt'!$B$8:$B$107,MATCH(A129,'Packing Receipt'!$A$8:$A$107,0)),""))</x:f>
      </x:c>
      <x:c r="G129" s="25" t="str">
        <x:f>IF(A129="","",IF(COUNTIFS('Packing Receipt'!$A$8:$A$107,A129)=1,INDEX('Packing Receipt'!$C$8:$C$107,MATCH(A129,'Packing Receipt'!$A$8:$A$107,0)),""))</x:f>
      </x:c>
      <x:c r="H129" s="30" t="str">
        <x:f>IF(A129="","",IF(K129="Disposition recorded",INDEX('Packing Receipt'!$F$8:$F$107,MATCH(A129,'Packing Receipt'!$A$8:$A$107,0))-I129,""))</x:f>
      </x:c>
      <x:c r="I129" s="24"/>
      <x:c r="J129" s="23"/>
      <x:c r="K129" s="25" t="str">
        <x:f>IF(LEN(A129&amp;"")=0,IF(COUNTA(A129,B129,C129,D129,E129,I129,J129)=0,"","Enter Receipt line ID"),IF(COUNTIFS('Packing Receipt'!$A$118:$A$217,A129)&lt;&gt;1,"Duplicate disposition",IF(COUNTIFS('Packing Receipt'!$A$8:$A$107,A129)&lt;&gt;1,"Missing or duplicate receipt",IF(INDEX('Packing Receipt'!$L$8:$L$107,MATCH(A129,'Packing Receipt'!$A$8:$A$107,0))&lt;&gt;"Linked","Receipt incomplete or stale",IF(OR(LEN(B129&amp;"")=0,LEN(D129&amp;"")=0,LEN(E129&amp;"")=0,LEN(I129&amp;"")=0),"Enter decision, reviewer, date and excluded quantity",IF(OR(NOT(ISNUMBER(E129)),E129&lt;=0),"Enter valid review date",IF(OR(OR(NOT(ISNUMBER(I129)),I129&lt;0,MOD(I129,1)&lt;&gt;0),I129&gt;INDEX('Packing Receipt'!$F$8:$F$107,MATCH(A129,'Packing Receipt'!$A$8:$A$107,0))),"Excluded quantity outside receipt count",IF(B129="Quarantined","Resolve quarantined receipt",IF(B129="Returned",IF(OR(I129&lt;&gt;INDEX('Packing Receipt'!$F$8:$F$107,MATCH(A129,'Packing Receipt'!$A$8:$A$107,0)),J129=""),"Record full return quantity and reference","Disposition recorded"),IF(B129="Accepted balance after return",IF(OR(I129&lt;=0,I129&gt;=INDEX('Packing Receipt'!$F$8:$F$107,MATCH(A129,'Packing Receipt'!$A$8:$A$107,0)),J129="",C129=""),"Record partial return and balance recheck","Disposition recorded"),IF(I129&lt;&gt;0,"Select a return disposition",IF(B129="Accepted",IF(OR(INDEX('Packing Receipt'!$I$8:$I$107,MATCH(A129,'Packing Receipt'!$A$8:$A$107,0))&gt;0,INDEX('Packing Receipt'!$J$8:$J$107,MATCH(A129,'Packing Receipt'!$A$8:$A$107,0))&lt;&gt;"None"),"Correction and recheck required","Disposition recorded"),IF(B129="Accepted after correction",IF(C129="","Enter correction and recheck reference","Disposition recorded"),"Select receipt decision")))))))))))))</x:f>
      </x:c>
      <x:c r="L129" s="1"/>
    </x:row>
    <x:row r="130" ht="28" customHeight="1">
      <x:c r="A130" s="23"/>
      <x:c r="B130" s="22"/>
      <x:c r="C130" s="23"/>
      <x:c r="D130" s="23"/>
      <x:c r="E130" s="26"/>
      <x:c r="F130" s="25" t="str">
        <x:f>IF(A130="","",IF(COUNTIFS('Packing Receipt'!$A$8:$A$107,A130)=1,INDEX('Packing Receipt'!$B$8:$B$107,MATCH(A130,'Packing Receipt'!$A$8:$A$107,0)),""))</x:f>
      </x:c>
      <x:c r="G130" s="25" t="str">
        <x:f>IF(A130="","",IF(COUNTIFS('Packing Receipt'!$A$8:$A$107,A130)=1,INDEX('Packing Receipt'!$C$8:$C$107,MATCH(A130,'Packing Receipt'!$A$8:$A$107,0)),""))</x:f>
      </x:c>
      <x:c r="H130" s="30" t="str">
        <x:f>IF(A130="","",IF(K130="Disposition recorded",INDEX('Packing Receipt'!$F$8:$F$107,MATCH(A130,'Packing Receipt'!$A$8:$A$107,0))-I130,""))</x:f>
      </x:c>
      <x:c r="I130" s="24"/>
      <x:c r="J130" s="23"/>
      <x:c r="K130" s="25" t="str">
        <x:f>IF(LEN(A130&amp;"")=0,IF(COUNTA(A130,B130,C130,D130,E130,I130,J130)=0,"","Enter Receipt line ID"),IF(COUNTIFS('Packing Receipt'!$A$118:$A$217,A130)&lt;&gt;1,"Duplicate disposition",IF(COUNTIFS('Packing Receipt'!$A$8:$A$107,A130)&lt;&gt;1,"Missing or duplicate receipt",IF(INDEX('Packing Receipt'!$L$8:$L$107,MATCH(A130,'Packing Receipt'!$A$8:$A$107,0))&lt;&gt;"Linked","Receipt incomplete or stale",IF(OR(LEN(B130&amp;"")=0,LEN(D130&amp;"")=0,LEN(E130&amp;"")=0,LEN(I130&amp;"")=0),"Enter decision, reviewer, date and excluded quantity",IF(OR(NOT(ISNUMBER(E130)),E130&lt;=0),"Enter valid review date",IF(OR(OR(NOT(ISNUMBER(I130)),I130&lt;0,MOD(I130,1)&lt;&gt;0),I130&gt;INDEX('Packing Receipt'!$F$8:$F$107,MATCH(A130,'Packing Receipt'!$A$8:$A$107,0))),"Excluded quantity outside receipt count",IF(B130="Quarantined","Resolve quarantined receipt",IF(B130="Returned",IF(OR(I130&lt;&gt;INDEX('Packing Receipt'!$F$8:$F$107,MATCH(A130,'Packing Receipt'!$A$8:$A$107,0)),J130=""),"Record full return quantity and reference","Disposition recorded"),IF(B130="Accepted balance after return",IF(OR(I130&lt;=0,I130&gt;=INDEX('Packing Receipt'!$F$8:$F$107,MATCH(A130,'Packing Receipt'!$A$8:$A$107,0)),J130="",C130=""),"Record partial return and balance recheck","Disposition recorded"),IF(I130&lt;&gt;0,"Select a return disposition",IF(B130="Accepted",IF(OR(INDEX('Packing Receipt'!$I$8:$I$107,MATCH(A130,'Packing Receipt'!$A$8:$A$107,0))&gt;0,INDEX('Packing Receipt'!$J$8:$J$107,MATCH(A130,'Packing Receipt'!$A$8:$A$107,0))&lt;&gt;"None"),"Correction and recheck required","Disposition recorded"),IF(B130="Accepted after correction",IF(C130="","Enter correction and recheck reference","Disposition recorded"),"Select receipt decision")))))))))))))</x:f>
      </x:c>
      <x:c r="L130" s="1"/>
    </x:row>
    <x:row r="131" ht="28" customHeight="1">
      <x:c r="A131" s="23"/>
      <x:c r="B131" s="22"/>
      <x:c r="C131" s="23"/>
      <x:c r="D131" s="23"/>
      <x:c r="E131" s="26"/>
      <x:c r="F131" s="25" t="str">
        <x:f>IF(A131="","",IF(COUNTIFS('Packing Receipt'!$A$8:$A$107,A131)=1,INDEX('Packing Receipt'!$B$8:$B$107,MATCH(A131,'Packing Receipt'!$A$8:$A$107,0)),""))</x:f>
      </x:c>
      <x:c r="G131" s="25" t="str">
        <x:f>IF(A131="","",IF(COUNTIFS('Packing Receipt'!$A$8:$A$107,A131)=1,INDEX('Packing Receipt'!$C$8:$C$107,MATCH(A131,'Packing Receipt'!$A$8:$A$107,0)),""))</x:f>
      </x:c>
      <x:c r="H131" s="30" t="str">
        <x:f>IF(A131="","",IF(K131="Disposition recorded",INDEX('Packing Receipt'!$F$8:$F$107,MATCH(A131,'Packing Receipt'!$A$8:$A$107,0))-I131,""))</x:f>
      </x:c>
      <x:c r="I131" s="24"/>
      <x:c r="J131" s="23"/>
      <x:c r="K131" s="25" t="str">
        <x:f>IF(LEN(A131&amp;"")=0,IF(COUNTA(A131,B131,C131,D131,E131,I131,J131)=0,"","Enter Receipt line ID"),IF(COUNTIFS('Packing Receipt'!$A$118:$A$217,A131)&lt;&gt;1,"Duplicate disposition",IF(COUNTIFS('Packing Receipt'!$A$8:$A$107,A131)&lt;&gt;1,"Missing or duplicate receipt",IF(INDEX('Packing Receipt'!$L$8:$L$107,MATCH(A131,'Packing Receipt'!$A$8:$A$107,0))&lt;&gt;"Linked","Receipt incomplete or stale",IF(OR(LEN(B131&amp;"")=0,LEN(D131&amp;"")=0,LEN(E131&amp;"")=0,LEN(I131&amp;"")=0),"Enter decision, reviewer, date and excluded quantity",IF(OR(NOT(ISNUMBER(E131)),E131&lt;=0),"Enter valid review date",IF(OR(OR(NOT(ISNUMBER(I131)),I131&lt;0,MOD(I131,1)&lt;&gt;0),I131&gt;INDEX('Packing Receipt'!$F$8:$F$107,MATCH(A131,'Packing Receipt'!$A$8:$A$107,0))),"Excluded quantity outside receipt count",IF(B131="Quarantined","Resolve quarantined receipt",IF(B131="Returned",IF(OR(I131&lt;&gt;INDEX('Packing Receipt'!$F$8:$F$107,MATCH(A131,'Packing Receipt'!$A$8:$A$107,0)),J131=""),"Record full return quantity and reference","Disposition recorded"),IF(B131="Accepted balance after return",IF(OR(I131&lt;=0,I131&gt;=INDEX('Packing Receipt'!$F$8:$F$107,MATCH(A131,'Packing Receipt'!$A$8:$A$107,0)),J131="",C131=""),"Record partial return and balance recheck","Disposition recorded"),IF(I131&lt;&gt;0,"Select a return disposition",IF(B131="Accepted",IF(OR(INDEX('Packing Receipt'!$I$8:$I$107,MATCH(A131,'Packing Receipt'!$A$8:$A$107,0))&gt;0,INDEX('Packing Receipt'!$J$8:$J$107,MATCH(A131,'Packing Receipt'!$A$8:$A$107,0))&lt;&gt;"None"),"Correction and recheck required","Disposition recorded"),IF(B131="Accepted after correction",IF(C131="","Enter correction and recheck reference","Disposition recorded"),"Select receipt decision")))))))))))))</x:f>
      </x:c>
      <x:c r="L131" s="1"/>
    </x:row>
    <x:row r="132" ht="28" customHeight="1">
      <x:c r="A132" s="23"/>
      <x:c r="B132" s="22"/>
      <x:c r="C132" s="23"/>
      <x:c r="D132" s="23"/>
      <x:c r="E132" s="26"/>
      <x:c r="F132" s="25" t="str">
        <x:f>IF(A132="","",IF(COUNTIFS('Packing Receipt'!$A$8:$A$107,A132)=1,INDEX('Packing Receipt'!$B$8:$B$107,MATCH(A132,'Packing Receipt'!$A$8:$A$107,0)),""))</x:f>
      </x:c>
      <x:c r="G132" s="25" t="str">
        <x:f>IF(A132="","",IF(COUNTIFS('Packing Receipt'!$A$8:$A$107,A132)=1,INDEX('Packing Receipt'!$C$8:$C$107,MATCH(A132,'Packing Receipt'!$A$8:$A$107,0)),""))</x:f>
      </x:c>
      <x:c r="H132" s="30" t="str">
        <x:f>IF(A132="","",IF(K132="Disposition recorded",INDEX('Packing Receipt'!$F$8:$F$107,MATCH(A132,'Packing Receipt'!$A$8:$A$107,0))-I132,""))</x:f>
      </x:c>
      <x:c r="I132" s="24"/>
      <x:c r="J132" s="23"/>
      <x:c r="K132" s="25" t="str">
        <x:f>IF(LEN(A132&amp;"")=0,IF(COUNTA(A132,B132,C132,D132,E132,I132,J132)=0,"","Enter Receipt line ID"),IF(COUNTIFS('Packing Receipt'!$A$118:$A$217,A132)&lt;&gt;1,"Duplicate disposition",IF(COUNTIFS('Packing Receipt'!$A$8:$A$107,A132)&lt;&gt;1,"Missing or duplicate receipt",IF(INDEX('Packing Receipt'!$L$8:$L$107,MATCH(A132,'Packing Receipt'!$A$8:$A$107,0))&lt;&gt;"Linked","Receipt incomplete or stale",IF(OR(LEN(B132&amp;"")=0,LEN(D132&amp;"")=0,LEN(E132&amp;"")=0,LEN(I132&amp;"")=0),"Enter decision, reviewer, date and excluded quantity",IF(OR(NOT(ISNUMBER(E132)),E132&lt;=0),"Enter valid review date",IF(OR(OR(NOT(ISNUMBER(I132)),I132&lt;0,MOD(I132,1)&lt;&gt;0),I132&gt;INDEX('Packing Receipt'!$F$8:$F$107,MATCH(A132,'Packing Receipt'!$A$8:$A$107,0))),"Excluded quantity outside receipt count",IF(B132="Quarantined","Resolve quarantined receipt",IF(B132="Returned",IF(OR(I132&lt;&gt;INDEX('Packing Receipt'!$F$8:$F$107,MATCH(A132,'Packing Receipt'!$A$8:$A$107,0)),J132=""),"Record full return quantity and reference","Disposition recorded"),IF(B132="Accepted balance after return",IF(OR(I132&lt;=0,I132&gt;=INDEX('Packing Receipt'!$F$8:$F$107,MATCH(A132,'Packing Receipt'!$A$8:$A$107,0)),J132="",C132=""),"Record partial return and balance recheck","Disposition recorded"),IF(I132&lt;&gt;0,"Select a return disposition",IF(B132="Accepted",IF(OR(INDEX('Packing Receipt'!$I$8:$I$107,MATCH(A132,'Packing Receipt'!$A$8:$A$107,0))&gt;0,INDEX('Packing Receipt'!$J$8:$J$107,MATCH(A132,'Packing Receipt'!$A$8:$A$107,0))&lt;&gt;"None"),"Correction and recheck required","Disposition recorded"),IF(B132="Accepted after correction",IF(C132="","Enter correction and recheck reference","Disposition recorded"),"Select receipt decision")))))))))))))</x:f>
      </x:c>
      <x:c r="L132" s="1"/>
    </x:row>
    <x:row r="133" ht="28" customHeight="1">
      <x:c r="A133" s="23"/>
      <x:c r="B133" s="22"/>
      <x:c r="C133" s="23"/>
      <x:c r="D133" s="23"/>
      <x:c r="E133" s="26"/>
      <x:c r="F133" s="25" t="str">
        <x:f>IF(A133="","",IF(COUNTIFS('Packing Receipt'!$A$8:$A$107,A133)=1,INDEX('Packing Receipt'!$B$8:$B$107,MATCH(A133,'Packing Receipt'!$A$8:$A$107,0)),""))</x:f>
      </x:c>
      <x:c r="G133" s="25" t="str">
        <x:f>IF(A133="","",IF(COUNTIFS('Packing Receipt'!$A$8:$A$107,A133)=1,INDEX('Packing Receipt'!$C$8:$C$107,MATCH(A133,'Packing Receipt'!$A$8:$A$107,0)),""))</x:f>
      </x:c>
      <x:c r="H133" s="30" t="str">
        <x:f>IF(A133="","",IF(K133="Disposition recorded",INDEX('Packing Receipt'!$F$8:$F$107,MATCH(A133,'Packing Receipt'!$A$8:$A$107,0))-I133,""))</x:f>
      </x:c>
      <x:c r="I133" s="24"/>
      <x:c r="J133" s="23"/>
      <x:c r="K133" s="25" t="str">
        <x:f>IF(LEN(A133&amp;"")=0,IF(COUNTA(A133,B133,C133,D133,E133,I133,J133)=0,"","Enter Receipt line ID"),IF(COUNTIFS('Packing Receipt'!$A$118:$A$217,A133)&lt;&gt;1,"Duplicate disposition",IF(COUNTIFS('Packing Receipt'!$A$8:$A$107,A133)&lt;&gt;1,"Missing or duplicate receipt",IF(INDEX('Packing Receipt'!$L$8:$L$107,MATCH(A133,'Packing Receipt'!$A$8:$A$107,0))&lt;&gt;"Linked","Receipt incomplete or stale",IF(OR(LEN(B133&amp;"")=0,LEN(D133&amp;"")=0,LEN(E133&amp;"")=0,LEN(I133&amp;"")=0),"Enter decision, reviewer, date and excluded quantity",IF(OR(NOT(ISNUMBER(E133)),E133&lt;=0),"Enter valid review date",IF(OR(OR(NOT(ISNUMBER(I133)),I133&lt;0,MOD(I133,1)&lt;&gt;0),I133&gt;INDEX('Packing Receipt'!$F$8:$F$107,MATCH(A133,'Packing Receipt'!$A$8:$A$107,0))),"Excluded quantity outside receipt count",IF(B133="Quarantined","Resolve quarantined receipt",IF(B133="Returned",IF(OR(I133&lt;&gt;INDEX('Packing Receipt'!$F$8:$F$107,MATCH(A133,'Packing Receipt'!$A$8:$A$107,0)),J133=""),"Record full return quantity and reference","Disposition recorded"),IF(B133="Accepted balance after return",IF(OR(I133&lt;=0,I133&gt;=INDEX('Packing Receipt'!$F$8:$F$107,MATCH(A133,'Packing Receipt'!$A$8:$A$107,0)),J133="",C133=""),"Record partial return and balance recheck","Disposition recorded"),IF(I133&lt;&gt;0,"Select a return disposition",IF(B133="Accepted",IF(OR(INDEX('Packing Receipt'!$I$8:$I$107,MATCH(A133,'Packing Receipt'!$A$8:$A$107,0))&gt;0,INDEX('Packing Receipt'!$J$8:$J$107,MATCH(A133,'Packing Receipt'!$A$8:$A$107,0))&lt;&gt;"None"),"Correction and recheck required","Disposition recorded"),IF(B133="Accepted after correction",IF(C133="","Enter correction and recheck reference","Disposition recorded"),"Select receipt decision")))))))))))))</x:f>
      </x:c>
      <x:c r="L133" s="1"/>
    </x:row>
    <x:row r="134" ht="28" customHeight="1">
      <x:c r="A134" s="23"/>
      <x:c r="B134" s="22"/>
      <x:c r="C134" s="23"/>
      <x:c r="D134" s="23"/>
      <x:c r="E134" s="26"/>
      <x:c r="F134" s="25" t="str">
        <x:f>IF(A134="","",IF(COUNTIFS('Packing Receipt'!$A$8:$A$107,A134)=1,INDEX('Packing Receipt'!$B$8:$B$107,MATCH(A134,'Packing Receipt'!$A$8:$A$107,0)),""))</x:f>
      </x:c>
      <x:c r="G134" s="25" t="str">
        <x:f>IF(A134="","",IF(COUNTIFS('Packing Receipt'!$A$8:$A$107,A134)=1,INDEX('Packing Receipt'!$C$8:$C$107,MATCH(A134,'Packing Receipt'!$A$8:$A$107,0)),""))</x:f>
      </x:c>
      <x:c r="H134" s="30" t="str">
        <x:f>IF(A134="","",IF(K134="Disposition recorded",INDEX('Packing Receipt'!$F$8:$F$107,MATCH(A134,'Packing Receipt'!$A$8:$A$107,0))-I134,""))</x:f>
      </x:c>
      <x:c r="I134" s="24"/>
      <x:c r="J134" s="23"/>
      <x:c r="K134" s="25" t="str">
        <x:f>IF(LEN(A134&amp;"")=0,IF(COUNTA(A134,B134,C134,D134,E134,I134,J134)=0,"","Enter Receipt line ID"),IF(COUNTIFS('Packing Receipt'!$A$118:$A$217,A134)&lt;&gt;1,"Duplicate disposition",IF(COUNTIFS('Packing Receipt'!$A$8:$A$107,A134)&lt;&gt;1,"Missing or duplicate receipt",IF(INDEX('Packing Receipt'!$L$8:$L$107,MATCH(A134,'Packing Receipt'!$A$8:$A$107,0))&lt;&gt;"Linked","Receipt incomplete or stale",IF(OR(LEN(B134&amp;"")=0,LEN(D134&amp;"")=0,LEN(E134&amp;"")=0,LEN(I134&amp;"")=0),"Enter decision, reviewer, date and excluded quantity",IF(OR(NOT(ISNUMBER(E134)),E134&lt;=0),"Enter valid review date",IF(OR(OR(NOT(ISNUMBER(I134)),I134&lt;0,MOD(I134,1)&lt;&gt;0),I134&gt;INDEX('Packing Receipt'!$F$8:$F$107,MATCH(A134,'Packing Receipt'!$A$8:$A$107,0))),"Excluded quantity outside receipt count",IF(B134="Quarantined","Resolve quarantined receipt",IF(B134="Returned",IF(OR(I134&lt;&gt;INDEX('Packing Receipt'!$F$8:$F$107,MATCH(A134,'Packing Receipt'!$A$8:$A$107,0)),J134=""),"Record full return quantity and reference","Disposition recorded"),IF(B134="Accepted balance after return",IF(OR(I134&lt;=0,I134&gt;=INDEX('Packing Receipt'!$F$8:$F$107,MATCH(A134,'Packing Receipt'!$A$8:$A$107,0)),J134="",C134=""),"Record partial return and balance recheck","Disposition recorded"),IF(I134&lt;&gt;0,"Select a return disposition",IF(B134="Accepted",IF(OR(INDEX('Packing Receipt'!$I$8:$I$107,MATCH(A134,'Packing Receipt'!$A$8:$A$107,0))&gt;0,INDEX('Packing Receipt'!$J$8:$J$107,MATCH(A134,'Packing Receipt'!$A$8:$A$107,0))&lt;&gt;"None"),"Correction and recheck required","Disposition recorded"),IF(B134="Accepted after correction",IF(C134="","Enter correction and recheck reference","Disposition recorded"),"Select receipt decision")))))))))))))</x:f>
      </x:c>
      <x:c r="L134" s="1"/>
    </x:row>
    <x:row r="135" ht="28" customHeight="1">
      <x:c r="A135" s="23"/>
      <x:c r="B135" s="22"/>
      <x:c r="C135" s="23"/>
      <x:c r="D135" s="23"/>
      <x:c r="E135" s="26"/>
      <x:c r="F135" s="25" t="str">
        <x:f>IF(A135="","",IF(COUNTIFS('Packing Receipt'!$A$8:$A$107,A135)=1,INDEX('Packing Receipt'!$B$8:$B$107,MATCH(A135,'Packing Receipt'!$A$8:$A$107,0)),""))</x:f>
      </x:c>
      <x:c r="G135" s="25" t="str">
        <x:f>IF(A135="","",IF(COUNTIFS('Packing Receipt'!$A$8:$A$107,A135)=1,INDEX('Packing Receipt'!$C$8:$C$107,MATCH(A135,'Packing Receipt'!$A$8:$A$107,0)),""))</x:f>
      </x:c>
      <x:c r="H135" s="30" t="str">
        <x:f>IF(A135="","",IF(K135="Disposition recorded",INDEX('Packing Receipt'!$F$8:$F$107,MATCH(A135,'Packing Receipt'!$A$8:$A$107,0))-I135,""))</x:f>
      </x:c>
      <x:c r="I135" s="24"/>
      <x:c r="J135" s="23"/>
      <x:c r="K135" s="25" t="str">
        <x:f>IF(LEN(A135&amp;"")=0,IF(COUNTA(A135,B135,C135,D135,E135,I135,J135)=0,"","Enter Receipt line ID"),IF(COUNTIFS('Packing Receipt'!$A$118:$A$217,A135)&lt;&gt;1,"Duplicate disposition",IF(COUNTIFS('Packing Receipt'!$A$8:$A$107,A135)&lt;&gt;1,"Missing or duplicate receipt",IF(INDEX('Packing Receipt'!$L$8:$L$107,MATCH(A135,'Packing Receipt'!$A$8:$A$107,0))&lt;&gt;"Linked","Receipt incomplete or stale",IF(OR(LEN(B135&amp;"")=0,LEN(D135&amp;"")=0,LEN(E135&amp;"")=0,LEN(I135&amp;"")=0),"Enter decision, reviewer, date and excluded quantity",IF(OR(NOT(ISNUMBER(E135)),E135&lt;=0),"Enter valid review date",IF(OR(OR(NOT(ISNUMBER(I135)),I135&lt;0,MOD(I135,1)&lt;&gt;0),I135&gt;INDEX('Packing Receipt'!$F$8:$F$107,MATCH(A135,'Packing Receipt'!$A$8:$A$107,0))),"Excluded quantity outside receipt count",IF(B135="Quarantined","Resolve quarantined receipt",IF(B135="Returned",IF(OR(I135&lt;&gt;INDEX('Packing Receipt'!$F$8:$F$107,MATCH(A135,'Packing Receipt'!$A$8:$A$107,0)),J135=""),"Record full return quantity and reference","Disposition recorded"),IF(B135="Accepted balance after return",IF(OR(I135&lt;=0,I135&gt;=INDEX('Packing Receipt'!$F$8:$F$107,MATCH(A135,'Packing Receipt'!$A$8:$A$107,0)),J135="",C135=""),"Record partial return and balance recheck","Disposition recorded"),IF(I135&lt;&gt;0,"Select a return disposition",IF(B135="Accepted",IF(OR(INDEX('Packing Receipt'!$I$8:$I$107,MATCH(A135,'Packing Receipt'!$A$8:$A$107,0))&gt;0,INDEX('Packing Receipt'!$J$8:$J$107,MATCH(A135,'Packing Receipt'!$A$8:$A$107,0))&lt;&gt;"None"),"Correction and recheck required","Disposition recorded"),IF(B135="Accepted after correction",IF(C135="","Enter correction and recheck reference","Disposition recorded"),"Select receipt decision")))))))))))))</x:f>
      </x:c>
      <x:c r="L135" s="1"/>
    </x:row>
    <x:row r="136" ht="28" customHeight="1">
      <x:c r="A136" s="23"/>
      <x:c r="B136" s="22"/>
      <x:c r="C136" s="23"/>
      <x:c r="D136" s="23"/>
      <x:c r="E136" s="26"/>
      <x:c r="F136" s="25" t="str">
        <x:f>IF(A136="","",IF(COUNTIFS('Packing Receipt'!$A$8:$A$107,A136)=1,INDEX('Packing Receipt'!$B$8:$B$107,MATCH(A136,'Packing Receipt'!$A$8:$A$107,0)),""))</x:f>
      </x:c>
      <x:c r="G136" s="25" t="str">
        <x:f>IF(A136="","",IF(COUNTIFS('Packing Receipt'!$A$8:$A$107,A136)=1,INDEX('Packing Receipt'!$C$8:$C$107,MATCH(A136,'Packing Receipt'!$A$8:$A$107,0)),""))</x:f>
      </x:c>
      <x:c r="H136" s="30" t="str">
        <x:f>IF(A136="","",IF(K136="Disposition recorded",INDEX('Packing Receipt'!$F$8:$F$107,MATCH(A136,'Packing Receipt'!$A$8:$A$107,0))-I136,""))</x:f>
      </x:c>
      <x:c r="I136" s="24"/>
      <x:c r="J136" s="23"/>
      <x:c r="K136" s="25" t="str">
        <x:f>IF(LEN(A136&amp;"")=0,IF(COUNTA(A136,B136,C136,D136,E136,I136,J136)=0,"","Enter Receipt line ID"),IF(COUNTIFS('Packing Receipt'!$A$118:$A$217,A136)&lt;&gt;1,"Duplicate disposition",IF(COUNTIFS('Packing Receipt'!$A$8:$A$107,A136)&lt;&gt;1,"Missing or duplicate receipt",IF(INDEX('Packing Receipt'!$L$8:$L$107,MATCH(A136,'Packing Receipt'!$A$8:$A$107,0))&lt;&gt;"Linked","Receipt incomplete or stale",IF(OR(LEN(B136&amp;"")=0,LEN(D136&amp;"")=0,LEN(E136&amp;"")=0,LEN(I136&amp;"")=0),"Enter decision, reviewer, date and excluded quantity",IF(OR(NOT(ISNUMBER(E136)),E136&lt;=0),"Enter valid review date",IF(OR(OR(NOT(ISNUMBER(I136)),I136&lt;0,MOD(I136,1)&lt;&gt;0),I136&gt;INDEX('Packing Receipt'!$F$8:$F$107,MATCH(A136,'Packing Receipt'!$A$8:$A$107,0))),"Excluded quantity outside receipt count",IF(B136="Quarantined","Resolve quarantined receipt",IF(B136="Returned",IF(OR(I136&lt;&gt;INDEX('Packing Receipt'!$F$8:$F$107,MATCH(A136,'Packing Receipt'!$A$8:$A$107,0)),J136=""),"Record full return quantity and reference","Disposition recorded"),IF(B136="Accepted balance after return",IF(OR(I136&lt;=0,I136&gt;=INDEX('Packing Receipt'!$F$8:$F$107,MATCH(A136,'Packing Receipt'!$A$8:$A$107,0)),J136="",C136=""),"Record partial return and balance recheck","Disposition recorded"),IF(I136&lt;&gt;0,"Select a return disposition",IF(B136="Accepted",IF(OR(INDEX('Packing Receipt'!$I$8:$I$107,MATCH(A136,'Packing Receipt'!$A$8:$A$107,0))&gt;0,INDEX('Packing Receipt'!$J$8:$J$107,MATCH(A136,'Packing Receipt'!$A$8:$A$107,0))&lt;&gt;"None"),"Correction and recheck required","Disposition recorded"),IF(B136="Accepted after correction",IF(C136="","Enter correction and recheck reference","Disposition recorded"),"Select receipt decision")))))))))))))</x:f>
      </x:c>
      <x:c r="L136" s="1"/>
    </x:row>
    <x:row r="137" ht="28" customHeight="1">
      <x:c r="A137" s="23"/>
      <x:c r="B137" s="22"/>
      <x:c r="C137" s="23"/>
      <x:c r="D137" s="23"/>
      <x:c r="E137" s="26"/>
      <x:c r="F137" s="25" t="str">
        <x:f>IF(A137="","",IF(COUNTIFS('Packing Receipt'!$A$8:$A$107,A137)=1,INDEX('Packing Receipt'!$B$8:$B$107,MATCH(A137,'Packing Receipt'!$A$8:$A$107,0)),""))</x:f>
      </x:c>
      <x:c r="G137" s="25" t="str">
        <x:f>IF(A137="","",IF(COUNTIFS('Packing Receipt'!$A$8:$A$107,A137)=1,INDEX('Packing Receipt'!$C$8:$C$107,MATCH(A137,'Packing Receipt'!$A$8:$A$107,0)),""))</x:f>
      </x:c>
      <x:c r="H137" s="30" t="str">
        <x:f>IF(A137="","",IF(K137="Disposition recorded",INDEX('Packing Receipt'!$F$8:$F$107,MATCH(A137,'Packing Receipt'!$A$8:$A$107,0))-I137,""))</x:f>
      </x:c>
      <x:c r="I137" s="24"/>
      <x:c r="J137" s="23"/>
      <x:c r="K137" s="25" t="str">
        <x:f>IF(LEN(A137&amp;"")=0,IF(COUNTA(A137,B137,C137,D137,E137,I137,J137)=0,"","Enter Receipt line ID"),IF(COUNTIFS('Packing Receipt'!$A$118:$A$217,A137)&lt;&gt;1,"Duplicate disposition",IF(COUNTIFS('Packing Receipt'!$A$8:$A$107,A137)&lt;&gt;1,"Missing or duplicate receipt",IF(INDEX('Packing Receipt'!$L$8:$L$107,MATCH(A137,'Packing Receipt'!$A$8:$A$107,0))&lt;&gt;"Linked","Receipt incomplete or stale",IF(OR(LEN(B137&amp;"")=0,LEN(D137&amp;"")=0,LEN(E137&amp;"")=0,LEN(I137&amp;"")=0),"Enter decision, reviewer, date and excluded quantity",IF(OR(NOT(ISNUMBER(E137)),E137&lt;=0),"Enter valid review date",IF(OR(OR(NOT(ISNUMBER(I137)),I137&lt;0,MOD(I137,1)&lt;&gt;0),I137&gt;INDEX('Packing Receipt'!$F$8:$F$107,MATCH(A137,'Packing Receipt'!$A$8:$A$107,0))),"Excluded quantity outside receipt count",IF(B137="Quarantined","Resolve quarantined receipt",IF(B137="Returned",IF(OR(I137&lt;&gt;INDEX('Packing Receipt'!$F$8:$F$107,MATCH(A137,'Packing Receipt'!$A$8:$A$107,0)),J137=""),"Record full return quantity and reference","Disposition recorded"),IF(B137="Accepted balance after return",IF(OR(I137&lt;=0,I137&gt;=INDEX('Packing Receipt'!$F$8:$F$107,MATCH(A137,'Packing Receipt'!$A$8:$A$107,0)),J137="",C137=""),"Record partial return and balance recheck","Disposition recorded"),IF(I137&lt;&gt;0,"Select a return disposition",IF(B137="Accepted",IF(OR(INDEX('Packing Receipt'!$I$8:$I$107,MATCH(A137,'Packing Receipt'!$A$8:$A$107,0))&gt;0,INDEX('Packing Receipt'!$J$8:$J$107,MATCH(A137,'Packing Receipt'!$A$8:$A$107,0))&lt;&gt;"None"),"Correction and recheck required","Disposition recorded"),IF(B137="Accepted after correction",IF(C137="","Enter correction and recheck reference","Disposition recorded"),"Select receipt decision")))))))))))))</x:f>
      </x:c>
      <x:c r="L137" s="1"/>
    </x:row>
    <x:row r="138" ht="28" customHeight="1">
      <x:c r="A138" s="23"/>
      <x:c r="B138" s="22"/>
      <x:c r="C138" s="23"/>
      <x:c r="D138" s="23"/>
      <x:c r="E138" s="26"/>
      <x:c r="F138" s="25" t="str">
        <x:f>IF(A138="","",IF(COUNTIFS('Packing Receipt'!$A$8:$A$107,A138)=1,INDEX('Packing Receipt'!$B$8:$B$107,MATCH(A138,'Packing Receipt'!$A$8:$A$107,0)),""))</x:f>
      </x:c>
      <x:c r="G138" s="25" t="str">
        <x:f>IF(A138="","",IF(COUNTIFS('Packing Receipt'!$A$8:$A$107,A138)=1,INDEX('Packing Receipt'!$C$8:$C$107,MATCH(A138,'Packing Receipt'!$A$8:$A$107,0)),""))</x:f>
      </x:c>
      <x:c r="H138" s="30" t="str">
        <x:f>IF(A138="","",IF(K138="Disposition recorded",INDEX('Packing Receipt'!$F$8:$F$107,MATCH(A138,'Packing Receipt'!$A$8:$A$107,0))-I138,""))</x:f>
      </x:c>
      <x:c r="I138" s="24"/>
      <x:c r="J138" s="23"/>
      <x:c r="K138" s="25" t="str">
        <x:f>IF(LEN(A138&amp;"")=0,IF(COUNTA(A138,B138,C138,D138,E138,I138,J138)=0,"","Enter Receipt line ID"),IF(COUNTIFS('Packing Receipt'!$A$118:$A$217,A138)&lt;&gt;1,"Duplicate disposition",IF(COUNTIFS('Packing Receipt'!$A$8:$A$107,A138)&lt;&gt;1,"Missing or duplicate receipt",IF(INDEX('Packing Receipt'!$L$8:$L$107,MATCH(A138,'Packing Receipt'!$A$8:$A$107,0))&lt;&gt;"Linked","Receipt incomplete or stale",IF(OR(LEN(B138&amp;"")=0,LEN(D138&amp;"")=0,LEN(E138&amp;"")=0,LEN(I138&amp;"")=0),"Enter decision, reviewer, date and excluded quantity",IF(OR(NOT(ISNUMBER(E138)),E138&lt;=0),"Enter valid review date",IF(OR(OR(NOT(ISNUMBER(I138)),I138&lt;0,MOD(I138,1)&lt;&gt;0),I138&gt;INDEX('Packing Receipt'!$F$8:$F$107,MATCH(A138,'Packing Receipt'!$A$8:$A$107,0))),"Excluded quantity outside receipt count",IF(B138="Quarantined","Resolve quarantined receipt",IF(B138="Returned",IF(OR(I138&lt;&gt;INDEX('Packing Receipt'!$F$8:$F$107,MATCH(A138,'Packing Receipt'!$A$8:$A$107,0)),J138=""),"Record full return quantity and reference","Disposition recorded"),IF(B138="Accepted balance after return",IF(OR(I138&lt;=0,I138&gt;=INDEX('Packing Receipt'!$F$8:$F$107,MATCH(A138,'Packing Receipt'!$A$8:$A$107,0)),J138="",C138=""),"Record partial return and balance recheck","Disposition recorded"),IF(I138&lt;&gt;0,"Select a return disposition",IF(B138="Accepted",IF(OR(INDEX('Packing Receipt'!$I$8:$I$107,MATCH(A138,'Packing Receipt'!$A$8:$A$107,0))&gt;0,INDEX('Packing Receipt'!$J$8:$J$107,MATCH(A138,'Packing Receipt'!$A$8:$A$107,0))&lt;&gt;"None"),"Correction and recheck required","Disposition recorded"),IF(B138="Accepted after correction",IF(C138="","Enter correction and recheck reference","Disposition recorded"),"Select receipt decision")))))))))))))</x:f>
      </x:c>
      <x:c r="L138" s="1"/>
    </x:row>
    <x:row r="139" ht="28" customHeight="1">
      <x:c r="A139" s="23"/>
      <x:c r="B139" s="22"/>
      <x:c r="C139" s="23"/>
      <x:c r="D139" s="23"/>
      <x:c r="E139" s="26"/>
      <x:c r="F139" s="25" t="str">
        <x:f>IF(A139="","",IF(COUNTIFS('Packing Receipt'!$A$8:$A$107,A139)=1,INDEX('Packing Receipt'!$B$8:$B$107,MATCH(A139,'Packing Receipt'!$A$8:$A$107,0)),""))</x:f>
      </x:c>
      <x:c r="G139" s="25" t="str">
        <x:f>IF(A139="","",IF(COUNTIFS('Packing Receipt'!$A$8:$A$107,A139)=1,INDEX('Packing Receipt'!$C$8:$C$107,MATCH(A139,'Packing Receipt'!$A$8:$A$107,0)),""))</x:f>
      </x:c>
      <x:c r="H139" s="30" t="str">
        <x:f>IF(A139="","",IF(K139="Disposition recorded",INDEX('Packing Receipt'!$F$8:$F$107,MATCH(A139,'Packing Receipt'!$A$8:$A$107,0))-I139,""))</x:f>
      </x:c>
      <x:c r="I139" s="24"/>
      <x:c r="J139" s="23"/>
      <x:c r="K139" s="25" t="str">
        <x:f>IF(LEN(A139&amp;"")=0,IF(COUNTA(A139,B139,C139,D139,E139,I139,J139)=0,"","Enter Receipt line ID"),IF(COUNTIFS('Packing Receipt'!$A$118:$A$217,A139)&lt;&gt;1,"Duplicate disposition",IF(COUNTIFS('Packing Receipt'!$A$8:$A$107,A139)&lt;&gt;1,"Missing or duplicate receipt",IF(INDEX('Packing Receipt'!$L$8:$L$107,MATCH(A139,'Packing Receipt'!$A$8:$A$107,0))&lt;&gt;"Linked","Receipt incomplete or stale",IF(OR(LEN(B139&amp;"")=0,LEN(D139&amp;"")=0,LEN(E139&amp;"")=0,LEN(I139&amp;"")=0),"Enter decision, reviewer, date and excluded quantity",IF(OR(NOT(ISNUMBER(E139)),E139&lt;=0),"Enter valid review date",IF(OR(OR(NOT(ISNUMBER(I139)),I139&lt;0,MOD(I139,1)&lt;&gt;0),I139&gt;INDEX('Packing Receipt'!$F$8:$F$107,MATCH(A139,'Packing Receipt'!$A$8:$A$107,0))),"Excluded quantity outside receipt count",IF(B139="Quarantined","Resolve quarantined receipt",IF(B139="Returned",IF(OR(I139&lt;&gt;INDEX('Packing Receipt'!$F$8:$F$107,MATCH(A139,'Packing Receipt'!$A$8:$A$107,0)),J139=""),"Record full return quantity and reference","Disposition recorded"),IF(B139="Accepted balance after return",IF(OR(I139&lt;=0,I139&gt;=INDEX('Packing Receipt'!$F$8:$F$107,MATCH(A139,'Packing Receipt'!$A$8:$A$107,0)),J139="",C139=""),"Record partial return and balance recheck","Disposition recorded"),IF(I139&lt;&gt;0,"Select a return disposition",IF(B139="Accepted",IF(OR(INDEX('Packing Receipt'!$I$8:$I$107,MATCH(A139,'Packing Receipt'!$A$8:$A$107,0))&gt;0,INDEX('Packing Receipt'!$J$8:$J$107,MATCH(A139,'Packing Receipt'!$A$8:$A$107,0))&lt;&gt;"None"),"Correction and recheck required","Disposition recorded"),IF(B139="Accepted after correction",IF(C139="","Enter correction and recheck reference","Disposition recorded"),"Select receipt decision")))))))))))))</x:f>
      </x:c>
      <x:c r="L139" s="1"/>
    </x:row>
    <x:row r="140" ht="28" customHeight="1">
      <x:c r="A140" s="23"/>
      <x:c r="B140" s="22"/>
      <x:c r="C140" s="23"/>
      <x:c r="D140" s="23"/>
      <x:c r="E140" s="26"/>
      <x:c r="F140" s="25" t="str">
        <x:f>IF(A140="","",IF(COUNTIFS('Packing Receipt'!$A$8:$A$107,A140)=1,INDEX('Packing Receipt'!$B$8:$B$107,MATCH(A140,'Packing Receipt'!$A$8:$A$107,0)),""))</x:f>
      </x:c>
      <x:c r="G140" s="25" t="str">
        <x:f>IF(A140="","",IF(COUNTIFS('Packing Receipt'!$A$8:$A$107,A140)=1,INDEX('Packing Receipt'!$C$8:$C$107,MATCH(A140,'Packing Receipt'!$A$8:$A$107,0)),""))</x:f>
      </x:c>
      <x:c r="H140" s="30" t="str">
        <x:f>IF(A140="","",IF(K140="Disposition recorded",INDEX('Packing Receipt'!$F$8:$F$107,MATCH(A140,'Packing Receipt'!$A$8:$A$107,0))-I140,""))</x:f>
      </x:c>
      <x:c r="I140" s="24"/>
      <x:c r="J140" s="23"/>
      <x:c r="K140" s="25" t="str">
        <x:f>IF(LEN(A140&amp;"")=0,IF(COUNTA(A140,B140,C140,D140,E140,I140,J140)=0,"","Enter Receipt line ID"),IF(COUNTIFS('Packing Receipt'!$A$118:$A$217,A140)&lt;&gt;1,"Duplicate disposition",IF(COUNTIFS('Packing Receipt'!$A$8:$A$107,A140)&lt;&gt;1,"Missing or duplicate receipt",IF(INDEX('Packing Receipt'!$L$8:$L$107,MATCH(A140,'Packing Receipt'!$A$8:$A$107,0))&lt;&gt;"Linked","Receipt incomplete or stale",IF(OR(LEN(B140&amp;"")=0,LEN(D140&amp;"")=0,LEN(E140&amp;"")=0,LEN(I140&amp;"")=0),"Enter decision, reviewer, date and excluded quantity",IF(OR(NOT(ISNUMBER(E140)),E140&lt;=0),"Enter valid review date",IF(OR(OR(NOT(ISNUMBER(I140)),I140&lt;0,MOD(I140,1)&lt;&gt;0),I140&gt;INDEX('Packing Receipt'!$F$8:$F$107,MATCH(A140,'Packing Receipt'!$A$8:$A$107,0))),"Excluded quantity outside receipt count",IF(B140="Quarantined","Resolve quarantined receipt",IF(B140="Returned",IF(OR(I140&lt;&gt;INDEX('Packing Receipt'!$F$8:$F$107,MATCH(A140,'Packing Receipt'!$A$8:$A$107,0)),J140=""),"Record full return quantity and reference","Disposition recorded"),IF(B140="Accepted balance after return",IF(OR(I140&lt;=0,I140&gt;=INDEX('Packing Receipt'!$F$8:$F$107,MATCH(A140,'Packing Receipt'!$A$8:$A$107,0)),J140="",C140=""),"Record partial return and balance recheck","Disposition recorded"),IF(I140&lt;&gt;0,"Select a return disposition",IF(B140="Accepted",IF(OR(INDEX('Packing Receipt'!$I$8:$I$107,MATCH(A140,'Packing Receipt'!$A$8:$A$107,0))&gt;0,INDEX('Packing Receipt'!$J$8:$J$107,MATCH(A140,'Packing Receipt'!$A$8:$A$107,0))&lt;&gt;"None"),"Correction and recheck required","Disposition recorded"),IF(B140="Accepted after correction",IF(C140="","Enter correction and recheck reference","Disposition recorded"),"Select receipt decision")))))))))))))</x:f>
      </x:c>
      <x:c r="L140" s="1"/>
    </x:row>
    <x:row r="141" ht="28" customHeight="1">
      <x:c r="A141" s="23"/>
      <x:c r="B141" s="22"/>
      <x:c r="C141" s="23"/>
      <x:c r="D141" s="23"/>
      <x:c r="E141" s="26"/>
      <x:c r="F141" s="25" t="str">
        <x:f>IF(A141="","",IF(COUNTIFS('Packing Receipt'!$A$8:$A$107,A141)=1,INDEX('Packing Receipt'!$B$8:$B$107,MATCH(A141,'Packing Receipt'!$A$8:$A$107,0)),""))</x:f>
      </x:c>
      <x:c r="G141" s="25" t="str">
        <x:f>IF(A141="","",IF(COUNTIFS('Packing Receipt'!$A$8:$A$107,A141)=1,INDEX('Packing Receipt'!$C$8:$C$107,MATCH(A141,'Packing Receipt'!$A$8:$A$107,0)),""))</x:f>
      </x:c>
      <x:c r="H141" s="30" t="str">
        <x:f>IF(A141="","",IF(K141="Disposition recorded",INDEX('Packing Receipt'!$F$8:$F$107,MATCH(A141,'Packing Receipt'!$A$8:$A$107,0))-I141,""))</x:f>
      </x:c>
      <x:c r="I141" s="24"/>
      <x:c r="J141" s="23"/>
      <x:c r="K141" s="25" t="str">
        <x:f>IF(LEN(A141&amp;"")=0,IF(COUNTA(A141,B141,C141,D141,E141,I141,J141)=0,"","Enter Receipt line ID"),IF(COUNTIFS('Packing Receipt'!$A$118:$A$217,A141)&lt;&gt;1,"Duplicate disposition",IF(COUNTIFS('Packing Receipt'!$A$8:$A$107,A141)&lt;&gt;1,"Missing or duplicate receipt",IF(INDEX('Packing Receipt'!$L$8:$L$107,MATCH(A141,'Packing Receipt'!$A$8:$A$107,0))&lt;&gt;"Linked","Receipt incomplete or stale",IF(OR(LEN(B141&amp;"")=0,LEN(D141&amp;"")=0,LEN(E141&amp;"")=0,LEN(I141&amp;"")=0),"Enter decision, reviewer, date and excluded quantity",IF(OR(NOT(ISNUMBER(E141)),E141&lt;=0),"Enter valid review date",IF(OR(OR(NOT(ISNUMBER(I141)),I141&lt;0,MOD(I141,1)&lt;&gt;0),I141&gt;INDEX('Packing Receipt'!$F$8:$F$107,MATCH(A141,'Packing Receipt'!$A$8:$A$107,0))),"Excluded quantity outside receipt count",IF(B141="Quarantined","Resolve quarantined receipt",IF(B141="Returned",IF(OR(I141&lt;&gt;INDEX('Packing Receipt'!$F$8:$F$107,MATCH(A141,'Packing Receipt'!$A$8:$A$107,0)),J141=""),"Record full return quantity and reference","Disposition recorded"),IF(B141="Accepted balance after return",IF(OR(I141&lt;=0,I141&gt;=INDEX('Packing Receipt'!$F$8:$F$107,MATCH(A141,'Packing Receipt'!$A$8:$A$107,0)),J141="",C141=""),"Record partial return and balance recheck","Disposition recorded"),IF(I141&lt;&gt;0,"Select a return disposition",IF(B141="Accepted",IF(OR(INDEX('Packing Receipt'!$I$8:$I$107,MATCH(A141,'Packing Receipt'!$A$8:$A$107,0))&gt;0,INDEX('Packing Receipt'!$J$8:$J$107,MATCH(A141,'Packing Receipt'!$A$8:$A$107,0))&lt;&gt;"None"),"Correction and recheck required","Disposition recorded"),IF(B141="Accepted after correction",IF(C141="","Enter correction and recheck reference","Disposition recorded"),"Select receipt decision")))))))))))))</x:f>
      </x:c>
      <x:c r="L141" s="1"/>
    </x:row>
    <x:row r="142" ht="28" customHeight="1">
      <x:c r="A142" s="23"/>
      <x:c r="B142" s="22"/>
      <x:c r="C142" s="23"/>
      <x:c r="D142" s="23"/>
      <x:c r="E142" s="26"/>
      <x:c r="F142" s="25" t="str">
        <x:f>IF(A142="","",IF(COUNTIFS('Packing Receipt'!$A$8:$A$107,A142)=1,INDEX('Packing Receipt'!$B$8:$B$107,MATCH(A142,'Packing Receipt'!$A$8:$A$107,0)),""))</x:f>
      </x:c>
      <x:c r="G142" s="25" t="str">
        <x:f>IF(A142="","",IF(COUNTIFS('Packing Receipt'!$A$8:$A$107,A142)=1,INDEX('Packing Receipt'!$C$8:$C$107,MATCH(A142,'Packing Receipt'!$A$8:$A$107,0)),""))</x:f>
      </x:c>
      <x:c r="H142" s="30" t="str">
        <x:f>IF(A142="","",IF(K142="Disposition recorded",INDEX('Packing Receipt'!$F$8:$F$107,MATCH(A142,'Packing Receipt'!$A$8:$A$107,0))-I142,""))</x:f>
      </x:c>
      <x:c r="I142" s="24"/>
      <x:c r="J142" s="23"/>
      <x:c r="K142" s="25" t="str">
        <x:f>IF(LEN(A142&amp;"")=0,IF(COUNTA(A142,B142,C142,D142,E142,I142,J142)=0,"","Enter Receipt line ID"),IF(COUNTIFS('Packing Receipt'!$A$118:$A$217,A142)&lt;&gt;1,"Duplicate disposition",IF(COUNTIFS('Packing Receipt'!$A$8:$A$107,A142)&lt;&gt;1,"Missing or duplicate receipt",IF(INDEX('Packing Receipt'!$L$8:$L$107,MATCH(A142,'Packing Receipt'!$A$8:$A$107,0))&lt;&gt;"Linked","Receipt incomplete or stale",IF(OR(LEN(B142&amp;"")=0,LEN(D142&amp;"")=0,LEN(E142&amp;"")=0,LEN(I142&amp;"")=0),"Enter decision, reviewer, date and excluded quantity",IF(OR(NOT(ISNUMBER(E142)),E142&lt;=0),"Enter valid review date",IF(OR(OR(NOT(ISNUMBER(I142)),I142&lt;0,MOD(I142,1)&lt;&gt;0),I142&gt;INDEX('Packing Receipt'!$F$8:$F$107,MATCH(A142,'Packing Receipt'!$A$8:$A$107,0))),"Excluded quantity outside receipt count",IF(B142="Quarantined","Resolve quarantined receipt",IF(B142="Returned",IF(OR(I142&lt;&gt;INDEX('Packing Receipt'!$F$8:$F$107,MATCH(A142,'Packing Receipt'!$A$8:$A$107,0)),J142=""),"Record full return quantity and reference","Disposition recorded"),IF(B142="Accepted balance after return",IF(OR(I142&lt;=0,I142&gt;=INDEX('Packing Receipt'!$F$8:$F$107,MATCH(A142,'Packing Receipt'!$A$8:$A$107,0)),J142="",C142=""),"Record partial return and balance recheck","Disposition recorded"),IF(I142&lt;&gt;0,"Select a return disposition",IF(B142="Accepted",IF(OR(INDEX('Packing Receipt'!$I$8:$I$107,MATCH(A142,'Packing Receipt'!$A$8:$A$107,0))&gt;0,INDEX('Packing Receipt'!$J$8:$J$107,MATCH(A142,'Packing Receipt'!$A$8:$A$107,0))&lt;&gt;"None"),"Correction and recheck required","Disposition recorded"),IF(B142="Accepted after correction",IF(C142="","Enter correction and recheck reference","Disposition recorded"),"Select receipt decision")))))))))))))</x:f>
      </x:c>
      <x:c r="L142" s="1"/>
    </x:row>
    <x:row r="143" ht="28" customHeight="1">
      <x:c r="A143" s="23"/>
      <x:c r="B143" s="22"/>
      <x:c r="C143" s="23"/>
      <x:c r="D143" s="23"/>
      <x:c r="E143" s="26"/>
      <x:c r="F143" s="25" t="str">
        <x:f>IF(A143="","",IF(COUNTIFS('Packing Receipt'!$A$8:$A$107,A143)=1,INDEX('Packing Receipt'!$B$8:$B$107,MATCH(A143,'Packing Receipt'!$A$8:$A$107,0)),""))</x:f>
      </x:c>
      <x:c r="G143" s="25" t="str">
        <x:f>IF(A143="","",IF(COUNTIFS('Packing Receipt'!$A$8:$A$107,A143)=1,INDEX('Packing Receipt'!$C$8:$C$107,MATCH(A143,'Packing Receipt'!$A$8:$A$107,0)),""))</x:f>
      </x:c>
      <x:c r="H143" s="30" t="str">
        <x:f>IF(A143="","",IF(K143="Disposition recorded",INDEX('Packing Receipt'!$F$8:$F$107,MATCH(A143,'Packing Receipt'!$A$8:$A$107,0))-I143,""))</x:f>
      </x:c>
      <x:c r="I143" s="24"/>
      <x:c r="J143" s="23"/>
      <x:c r="K143" s="25" t="str">
        <x:f>IF(LEN(A143&amp;"")=0,IF(COUNTA(A143,B143,C143,D143,E143,I143,J143)=0,"","Enter Receipt line ID"),IF(COUNTIFS('Packing Receipt'!$A$118:$A$217,A143)&lt;&gt;1,"Duplicate disposition",IF(COUNTIFS('Packing Receipt'!$A$8:$A$107,A143)&lt;&gt;1,"Missing or duplicate receipt",IF(INDEX('Packing Receipt'!$L$8:$L$107,MATCH(A143,'Packing Receipt'!$A$8:$A$107,0))&lt;&gt;"Linked","Receipt incomplete or stale",IF(OR(LEN(B143&amp;"")=0,LEN(D143&amp;"")=0,LEN(E143&amp;"")=0,LEN(I143&amp;"")=0),"Enter decision, reviewer, date and excluded quantity",IF(OR(NOT(ISNUMBER(E143)),E143&lt;=0),"Enter valid review date",IF(OR(OR(NOT(ISNUMBER(I143)),I143&lt;0,MOD(I143,1)&lt;&gt;0),I143&gt;INDEX('Packing Receipt'!$F$8:$F$107,MATCH(A143,'Packing Receipt'!$A$8:$A$107,0))),"Excluded quantity outside receipt count",IF(B143="Quarantined","Resolve quarantined receipt",IF(B143="Returned",IF(OR(I143&lt;&gt;INDEX('Packing Receipt'!$F$8:$F$107,MATCH(A143,'Packing Receipt'!$A$8:$A$107,0)),J143=""),"Record full return quantity and reference","Disposition recorded"),IF(B143="Accepted balance after return",IF(OR(I143&lt;=0,I143&gt;=INDEX('Packing Receipt'!$F$8:$F$107,MATCH(A143,'Packing Receipt'!$A$8:$A$107,0)),J143="",C143=""),"Record partial return and balance recheck","Disposition recorded"),IF(I143&lt;&gt;0,"Select a return disposition",IF(B143="Accepted",IF(OR(INDEX('Packing Receipt'!$I$8:$I$107,MATCH(A143,'Packing Receipt'!$A$8:$A$107,0))&gt;0,INDEX('Packing Receipt'!$J$8:$J$107,MATCH(A143,'Packing Receipt'!$A$8:$A$107,0))&lt;&gt;"None"),"Correction and recheck required","Disposition recorded"),IF(B143="Accepted after correction",IF(C143="","Enter correction and recheck reference","Disposition recorded"),"Select receipt decision")))))))))))))</x:f>
      </x:c>
      <x:c r="L143" s="1"/>
    </x:row>
    <x:row r="144" ht="28" customHeight="1">
      <x:c r="A144" s="23"/>
      <x:c r="B144" s="22"/>
      <x:c r="C144" s="23"/>
      <x:c r="D144" s="23"/>
      <x:c r="E144" s="26"/>
      <x:c r="F144" s="25" t="str">
        <x:f>IF(A144="","",IF(COUNTIFS('Packing Receipt'!$A$8:$A$107,A144)=1,INDEX('Packing Receipt'!$B$8:$B$107,MATCH(A144,'Packing Receipt'!$A$8:$A$107,0)),""))</x:f>
      </x:c>
      <x:c r="G144" s="25" t="str">
        <x:f>IF(A144="","",IF(COUNTIFS('Packing Receipt'!$A$8:$A$107,A144)=1,INDEX('Packing Receipt'!$C$8:$C$107,MATCH(A144,'Packing Receipt'!$A$8:$A$107,0)),""))</x:f>
      </x:c>
      <x:c r="H144" s="30" t="str">
        <x:f>IF(A144="","",IF(K144="Disposition recorded",INDEX('Packing Receipt'!$F$8:$F$107,MATCH(A144,'Packing Receipt'!$A$8:$A$107,0))-I144,""))</x:f>
      </x:c>
      <x:c r="I144" s="24"/>
      <x:c r="J144" s="23"/>
      <x:c r="K144" s="25" t="str">
        <x:f>IF(LEN(A144&amp;"")=0,IF(COUNTA(A144,B144,C144,D144,E144,I144,J144)=0,"","Enter Receipt line ID"),IF(COUNTIFS('Packing Receipt'!$A$118:$A$217,A144)&lt;&gt;1,"Duplicate disposition",IF(COUNTIFS('Packing Receipt'!$A$8:$A$107,A144)&lt;&gt;1,"Missing or duplicate receipt",IF(INDEX('Packing Receipt'!$L$8:$L$107,MATCH(A144,'Packing Receipt'!$A$8:$A$107,0))&lt;&gt;"Linked","Receipt incomplete or stale",IF(OR(LEN(B144&amp;"")=0,LEN(D144&amp;"")=0,LEN(E144&amp;"")=0,LEN(I144&amp;"")=0),"Enter decision, reviewer, date and excluded quantity",IF(OR(NOT(ISNUMBER(E144)),E144&lt;=0),"Enter valid review date",IF(OR(OR(NOT(ISNUMBER(I144)),I144&lt;0,MOD(I144,1)&lt;&gt;0),I144&gt;INDEX('Packing Receipt'!$F$8:$F$107,MATCH(A144,'Packing Receipt'!$A$8:$A$107,0))),"Excluded quantity outside receipt count",IF(B144="Quarantined","Resolve quarantined receipt",IF(B144="Returned",IF(OR(I144&lt;&gt;INDEX('Packing Receipt'!$F$8:$F$107,MATCH(A144,'Packing Receipt'!$A$8:$A$107,0)),J144=""),"Record full return quantity and reference","Disposition recorded"),IF(B144="Accepted balance after return",IF(OR(I144&lt;=0,I144&gt;=INDEX('Packing Receipt'!$F$8:$F$107,MATCH(A144,'Packing Receipt'!$A$8:$A$107,0)),J144="",C144=""),"Record partial return and balance recheck","Disposition recorded"),IF(I144&lt;&gt;0,"Select a return disposition",IF(B144="Accepted",IF(OR(INDEX('Packing Receipt'!$I$8:$I$107,MATCH(A144,'Packing Receipt'!$A$8:$A$107,0))&gt;0,INDEX('Packing Receipt'!$J$8:$J$107,MATCH(A144,'Packing Receipt'!$A$8:$A$107,0))&lt;&gt;"None"),"Correction and recheck required","Disposition recorded"),IF(B144="Accepted after correction",IF(C144="","Enter correction and recheck reference","Disposition recorded"),"Select receipt decision")))))))))))))</x:f>
      </x:c>
      <x:c r="L144" s="1"/>
    </x:row>
    <x:row r="145" ht="28" customHeight="1">
      <x:c r="A145" s="23"/>
      <x:c r="B145" s="22"/>
      <x:c r="C145" s="23"/>
      <x:c r="D145" s="23"/>
      <x:c r="E145" s="26"/>
      <x:c r="F145" s="25" t="str">
        <x:f>IF(A145="","",IF(COUNTIFS('Packing Receipt'!$A$8:$A$107,A145)=1,INDEX('Packing Receipt'!$B$8:$B$107,MATCH(A145,'Packing Receipt'!$A$8:$A$107,0)),""))</x:f>
      </x:c>
      <x:c r="G145" s="25" t="str">
        <x:f>IF(A145="","",IF(COUNTIFS('Packing Receipt'!$A$8:$A$107,A145)=1,INDEX('Packing Receipt'!$C$8:$C$107,MATCH(A145,'Packing Receipt'!$A$8:$A$107,0)),""))</x:f>
      </x:c>
      <x:c r="H145" s="30" t="str">
        <x:f>IF(A145="","",IF(K145="Disposition recorded",INDEX('Packing Receipt'!$F$8:$F$107,MATCH(A145,'Packing Receipt'!$A$8:$A$107,0))-I145,""))</x:f>
      </x:c>
      <x:c r="I145" s="24"/>
      <x:c r="J145" s="23"/>
      <x:c r="K145" s="25" t="str">
        <x:f>IF(LEN(A145&amp;"")=0,IF(COUNTA(A145,B145,C145,D145,E145,I145,J145)=0,"","Enter Receipt line ID"),IF(COUNTIFS('Packing Receipt'!$A$118:$A$217,A145)&lt;&gt;1,"Duplicate disposition",IF(COUNTIFS('Packing Receipt'!$A$8:$A$107,A145)&lt;&gt;1,"Missing or duplicate receipt",IF(INDEX('Packing Receipt'!$L$8:$L$107,MATCH(A145,'Packing Receipt'!$A$8:$A$107,0))&lt;&gt;"Linked","Receipt incomplete or stale",IF(OR(LEN(B145&amp;"")=0,LEN(D145&amp;"")=0,LEN(E145&amp;"")=0,LEN(I145&amp;"")=0),"Enter decision, reviewer, date and excluded quantity",IF(OR(NOT(ISNUMBER(E145)),E145&lt;=0),"Enter valid review date",IF(OR(OR(NOT(ISNUMBER(I145)),I145&lt;0,MOD(I145,1)&lt;&gt;0),I145&gt;INDEX('Packing Receipt'!$F$8:$F$107,MATCH(A145,'Packing Receipt'!$A$8:$A$107,0))),"Excluded quantity outside receipt count",IF(B145="Quarantined","Resolve quarantined receipt",IF(B145="Returned",IF(OR(I145&lt;&gt;INDEX('Packing Receipt'!$F$8:$F$107,MATCH(A145,'Packing Receipt'!$A$8:$A$107,0)),J145=""),"Record full return quantity and reference","Disposition recorded"),IF(B145="Accepted balance after return",IF(OR(I145&lt;=0,I145&gt;=INDEX('Packing Receipt'!$F$8:$F$107,MATCH(A145,'Packing Receipt'!$A$8:$A$107,0)),J145="",C145=""),"Record partial return and balance recheck","Disposition recorded"),IF(I145&lt;&gt;0,"Select a return disposition",IF(B145="Accepted",IF(OR(INDEX('Packing Receipt'!$I$8:$I$107,MATCH(A145,'Packing Receipt'!$A$8:$A$107,0))&gt;0,INDEX('Packing Receipt'!$J$8:$J$107,MATCH(A145,'Packing Receipt'!$A$8:$A$107,0))&lt;&gt;"None"),"Correction and recheck required","Disposition recorded"),IF(B145="Accepted after correction",IF(C145="","Enter correction and recheck reference","Disposition recorded"),"Select receipt decision")))))))))))))</x:f>
      </x:c>
      <x:c r="L145" s="1"/>
    </x:row>
    <x:row r="146" ht="28" customHeight="1">
      <x:c r="A146" s="23"/>
      <x:c r="B146" s="22"/>
      <x:c r="C146" s="23"/>
      <x:c r="D146" s="23"/>
      <x:c r="E146" s="26"/>
      <x:c r="F146" s="25" t="str">
        <x:f>IF(A146="","",IF(COUNTIFS('Packing Receipt'!$A$8:$A$107,A146)=1,INDEX('Packing Receipt'!$B$8:$B$107,MATCH(A146,'Packing Receipt'!$A$8:$A$107,0)),""))</x:f>
      </x:c>
      <x:c r="G146" s="25" t="str">
        <x:f>IF(A146="","",IF(COUNTIFS('Packing Receipt'!$A$8:$A$107,A146)=1,INDEX('Packing Receipt'!$C$8:$C$107,MATCH(A146,'Packing Receipt'!$A$8:$A$107,0)),""))</x:f>
      </x:c>
      <x:c r="H146" s="30" t="str">
        <x:f>IF(A146="","",IF(K146="Disposition recorded",INDEX('Packing Receipt'!$F$8:$F$107,MATCH(A146,'Packing Receipt'!$A$8:$A$107,0))-I146,""))</x:f>
      </x:c>
      <x:c r="I146" s="24"/>
      <x:c r="J146" s="23"/>
      <x:c r="K146" s="25" t="str">
        <x:f>IF(LEN(A146&amp;"")=0,IF(COUNTA(A146,B146,C146,D146,E146,I146,J146)=0,"","Enter Receipt line ID"),IF(COUNTIFS('Packing Receipt'!$A$118:$A$217,A146)&lt;&gt;1,"Duplicate disposition",IF(COUNTIFS('Packing Receipt'!$A$8:$A$107,A146)&lt;&gt;1,"Missing or duplicate receipt",IF(INDEX('Packing Receipt'!$L$8:$L$107,MATCH(A146,'Packing Receipt'!$A$8:$A$107,0))&lt;&gt;"Linked","Receipt incomplete or stale",IF(OR(LEN(B146&amp;"")=0,LEN(D146&amp;"")=0,LEN(E146&amp;"")=0,LEN(I146&amp;"")=0),"Enter decision, reviewer, date and excluded quantity",IF(OR(NOT(ISNUMBER(E146)),E146&lt;=0),"Enter valid review date",IF(OR(OR(NOT(ISNUMBER(I146)),I146&lt;0,MOD(I146,1)&lt;&gt;0),I146&gt;INDEX('Packing Receipt'!$F$8:$F$107,MATCH(A146,'Packing Receipt'!$A$8:$A$107,0))),"Excluded quantity outside receipt count",IF(B146="Quarantined","Resolve quarantined receipt",IF(B146="Returned",IF(OR(I146&lt;&gt;INDEX('Packing Receipt'!$F$8:$F$107,MATCH(A146,'Packing Receipt'!$A$8:$A$107,0)),J146=""),"Record full return quantity and reference","Disposition recorded"),IF(B146="Accepted balance after return",IF(OR(I146&lt;=0,I146&gt;=INDEX('Packing Receipt'!$F$8:$F$107,MATCH(A146,'Packing Receipt'!$A$8:$A$107,0)),J146="",C146=""),"Record partial return and balance recheck","Disposition recorded"),IF(I146&lt;&gt;0,"Select a return disposition",IF(B146="Accepted",IF(OR(INDEX('Packing Receipt'!$I$8:$I$107,MATCH(A146,'Packing Receipt'!$A$8:$A$107,0))&gt;0,INDEX('Packing Receipt'!$J$8:$J$107,MATCH(A146,'Packing Receipt'!$A$8:$A$107,0))&lt;&gt;"None"),"Correction and recheck required","Disposition recorded"),IF(B146="Accepted after correction",IF(C146="","Enter correction and recheck reference","Disposition recorded"),"Select receipt decision")))))))))))))</x:f>
      </x:c>
      <x:c r="L146" s="1"/>
    </x:row>
    <x:row r="147" ht="28" customHeight="1">
      <x:c r="A147" s="23"/>
      <x:c r="B147" s="22"/>
      <x:c r="C147" s="23"/>
      <x:c r="D147" s="23"/>
      <x:c r="E147" s="26"/>
      <x:c r="F147" s="25" t="str">
        <x:f>IF(A147="","",IF(COUNTIFS('Packing Receipt'!$A$8:$A$107,A147)=1,INDEX('Packing Receipt'!$B$8:$B$107,MATCH(A147,'Packing Receipt'!$A$8:$A$107,0)),""))</x:f>
      </x:c>
      <x:c r="G147" s="25" t="str">
        <x:f>IF(A147="","",IF(COUNTIFS('Packing Receipt'!$A$8:$A$107,A147)=1,INDEX('Packing Receipt'!$C$8:$C$107,MATCH(A147,'Packing Receipt'!$A$8:$A$107,0)),""))</x:f>
      </x:c>
      <x:c r="H147" s="30" t="str">
        <x:f>IF(A147="","",IF(K147="Disposition recorded",INDEX('Packing Receipt'!$F$8:$F$107,MATCH(A147,'Packing Receipt'!$A$8:$A$107,0))-I147,""))</x:f>
      </x:c>
      <x:c r="I147" s="24"/>
      <x:c r="J147" s="23"/>
      <x:c r="K147" s="25" t="str">
        <x:f>IF(LEN(A147&amp;"")=0,IF(COUNTA(A147,B147,C147,D147,E147,I147,J147)=0,"","Enter Receipt line ID"),IF(COUNTIFS('Packing Receipt'!$A$118:$A$217,A147)&lt;&gt;1,"Duplicate disposition",IF(COUNTIFS('Packing Receipt'!$A$8:$A$107,A147)&lt;&gt;1,"Missing or duplicate receipt",IF(INDEX('Packing Receipt'!$L$8:$L$107,MATCH(A147,'Packing Receipt'!$A$8:$A$107,0))&lt;&gt;"Linked","Receipt incomplete or stale",IF(OR(LEN(B147&amp;"")=0,LEN(D147&amp;"")=0,LEN(E147&amp;"")=0,LEN(I147&amp;"")=0),"Enter decision, reviewer, date and excluded quantity",IF(OR(NOT(ISNUMBER(E147)),E147&lt;=0),"Enter valid review date",IF(OR(OR(NOT(ISNUMBER(I147)),I147&lt;0,MOD(I147,1)&lt;&gt;0),I147&gt;INDEX('Packing Receipt'!$F$8:$F$107,MATCH(A147,'Packing Receipt'!$A$8:$A$107,0))),"Excluded quantity outside receipt count",IF(B147="Quarantined","Resolve quarantined receipt",IF(B147="Returned",IF(OR(I147&lt;&gt;INDEX('Packing Receipt'!$F$8:$F$107,MATCH(A147,'Packing Receipt'!$A$8:$A$107,0)),J147=""),"Record full return quantity and reference","Disposition recorded"),IF(B147="Accepted balance after return",IF(OR(I147&lt;=0,I147&gt;=INDEX('Packing Receipt'!$F$8:$F$107,MATCH(A147,'Packing Receipt'!$A$8:$A$107,0)),J147="",C147=""),"Record partial return and balance recheck","Disposition recorded"),IF(I147&lt;&gt;0,"Select a return disposition",IF(B147="Accepted",IF(OR(INDEX('Packing Receipt'!$I$8:$I$107,MATCH(A147,'Packing Receipt'!$A$8:$A$107,0))&gt;0,INDEX('Packing Receipt'!$J$8:$J$107,MATCH(A147,'Packing Receipt'!$A$8:$A$107,0))&lt;&gt;"None"),"Correction and recheck required","Disposition recorded"),IF(B147="Accepted after correction",IF(C147="","Enter correction and recheck reference","Disposition recorded"),"Select receipt decision")))))))))))))</x:f>
      </x:c>
      <x:c r="L147" s="1"/>
    </x:row>
    <x:row r="148" ht="28" customHeight="1">
      <x:c r="A148" s="23"/>
      <x:c r="B148" s="22"/>
      <x:c r="C148" s="23"/>
      <x:c r="D148" s="23"/>
      <x:c r="E148" s="26"/>
      <x:c r="F148" s="25" t="str">
        <x:f>IF(A148="","",IF(COUNTIFS('Packing Receipt'!$A$8:$A$107,A148)=1,INDEX('Packing Receipt'!$B$8:$B$107,MATCH(A148,'Packing Receipt'!$A$8:$A$107,0)),""))</x:f>
      </x:c>
      <x:c r="G148" s="25" t="str">
        <x:f>IF(A148="","",IF(COUNTIFS('Packing Receipt'!$A$8:$A$107,A148)=1,INDEX('Packing Receipt'!$C$8:$C$107,MATCH(A148,'Packing Receipt'!$A$8:$A$107,0)),""))</x:f>
      </x:c>
      <x:c r="H148" s="30" t="str">
        <x:f>IF(A148="","",IF(K148="Disposition recorded",INDEX('Packing Receipt'!$F$8:$F$107,MATCH(A148,'Packing Receipt'!$A$8:$A$107,0))-I148,""))</x:f>
      </x:c>
      <x:c r="I148" s="24"/>
      <x:c r="J148" s="23"/>
      <x:c r="K148" s="25" t="str">
        <x:f>IF(LEN(A148&amp;"")=0,IF(COUNTA(A148,B148,C148,D148,E148,I148,J148)=0,"","Enter Receipt line ID"),IF(COUNTIFS('Packing Receipt'!$A$118:$A$217,A148)&lt;&gt;1,"Duplicate disposition",IF(COUNTIFS('Packing Receipt'!$A$8:$A$107,A148)&lt;&gt;1,"Missing or duplicate receipt",IF(INDEX('Packing Receipt'!$L$8:$L$107,MATCH(A148,'Packing Receipt'!$A$8:$A$107,0))&lt;&gt;"Linked","Receipt incomplete or stale",IF(OR(LEN(B148&amp;"")=0,LEN(D148&amp;"")=0,LEN(E148&amp;"")=0,LEN(I148&amp;"")=0),"Enter decision, reviewer, date and excluded quantity",IF(OR(NOT(ISNUMBER(E148)),E148&lt;=0),"Enter valid review date",IF(OR(OR(NOT(ISNUMBER(I148)),I148&lt;0,MOD(I148,1)&lt;&gt;0),I148&gt;INDEX('Packing Receipt'!$F$8:$F$107,MATCH(A148,'Packing Receipt'!$A$8:$A$107,0))),"Excluded quantity outside receipt count",IF(B148="Quarantined","Resolve quarantined receipt",IF(B148="Returned",IF(OR(I148&lt;&gt;INDEX('Packing Receipt'!$F$8:$F$107,MATCH(A148,'Packing Receipt'!$A$8:$A$107,0)),J148=""),"Record full return quantity and reference","Disposition recorded"),IF(B148="Accepted balance after return",IF(OR(I148&lt;=0,I148&gt;=INDEX('Packing Receipt'!$F$8:$F$107,MATCH(A148,'Packing Receipt'!$A$8:$A$107,0)),J148="",C148=""),"Record partial return and balance recheck","Disposition recorded"),IF(I148&lt;&gt;0,"Select a return disposition",IF(B148="Accepted",IF(OR(INDEX('Packing Receipt'!$I$8:$I$107,MATCH(A148,'Packing Receipt'!$A$8:$A$107,0))&gt;0,INDEX('Packing Receipt'!$J$8:$J$107,MATCH(A148,'Packing Receipt'!$A$8:$A$107,0))&lt;&gt;"None"),"Correction and recheck required","Disposition recorded"),IF(B148="Accepted after correction",IF(C148="","Enter correction and recheck reference","Disposition recorded"),"Select receipt decision")))))))))))))</x:f>
      </x:c>
      <x:c r="L148" s="1"/>
    </x:row>
    <x:row r="149" ht="28" customHeight="1">
      <x:c r="A149" s="23"/>
      <x:c r="B149" s="22"/>
      <x:c r="C149" s="23"/>
      <x:c r="D149" s="23"/>
      <x:c r="E149" s="26"/>
      <x:c r="F149" s="25" t="str">
        <x:f>IF(A149="","",IF(COUNTIFS('Packing Receipt'!$A$8:$A$107,A149)=1,INDEX('Packing Receipt'!$B$8:$B$107,MATCH(A149,'Packing Receipt'!$A$8:$A$107,0)),""))</x:f>
      </x:c>
      <x:c r="G149" s="25" t="str">
        <x:f>IF(A149="","",IF(COUNTIFS('Packing Receipt'!$A$8:$A$107,A149)=1,INDEX('Packing Receipt'!$C$8:$C$107,MATCH(A149,'Packing Receipt'!$A$8:$A$107,0)),""))</x:f>
      </x:c>
      <x:c r="H149" s="30" t="str">
        <x:f>IF(A149="","",IF(K149="Disposition recorded",INDEX('Packing Receipt'!$F$8:$F$107,MATCH(A149,'Packing Receipt'!$A$8:$A$107,0))-I149,""))</x:f>
      </x:c>
      <x:c r="I149" s="24"/>
      <x:c r="J149" s="23"/>
      <x:c r="K149" s="25" t="str">
        <x:f>IF(LEN(A149&amp;"")=0,IF(COUNTA(A149,B149,C149,D149,E149,I149,J149)=0,"","Enter Receipt line ID"),IF(COUNTIFS('Packing Receipt'!$A$118:$A$217,A149)&lt;&gt;1,"Duplicate disposition",IF(COUNTIFS('Packing Receipt'!$A$8:$A$107,A149)&lt;&gt;1,"Missing or duplicate receipt",IF(INDEX('Packing Receipt'!$L$8:$L$107,MATCH(A149,'Packing Receipt'!$A$8:$A$107,0))&lt;&gt;"Linked","Receipt incomplete or stale",IF(OR(LEN(B149&amp;"")=0,LEN(D149&amp;"")=0,LEN(E149&amp;"")=0,LEN(I149&amp;"")=0),"Enter decision, reviewer, date and excluded quantity",IF(OR(NOT(ISNUMBER(E149)),E149&lt;=0),"Enter valid review date",IF(OR(OR(NOT(ISNUMBER(I149)),I149&lt;0,MOD(I149,1)&lt;&gt;0),I149&gt;INDEX('Packing Receipt'!$F$8:$F$107,MATCH(A149,'Packing Receipt'!$A$8:$A$107,0))),"Excluded quantity outside receipt count",IF(B149="Quarantined","Resolve quarantined receipt",IF(B149="Returned",IF(OR(I149&lt;&gt;INDEX('Packing Receipt'!$F$8:$F$107,MATCH(A149,'Packing Receipt'!$A$8:$A$107,0)),J149=""),"Record full return quantity and reference","Disposition recorded"),IF(B149="Accepted balance after return",IF(OR(I149&lt;=0,I149&gt;=INDEX('Packing Receipt'!$F$8:$F$107,MATCH(A149,'Packing Receipt'!$A$8:$A$107,0)),J149="",C149=""),"Record partial return and balance recheck","Disposition recorded"),IF(I149&lt;&gt;0,"Select a return disposition",IF(B149="Accepted",IF(OR(INDEX('Packing Receipt'!$I$8:$I$107,MATCH(A149,'Packing Receipt'!$A$8:$A$107,0))&gt;0,INDEX('Packing Receipt'!$J$8:$J$107,MATCH(A149,'Packing Receipt'!$A$8:$A$107,0))&lt;&gt;"None"),"Correction and recheck required","Disposition recorded"),IF(B149="Accepted after correction",IF(C149="","Enter correction and recheck reference","Disposition recorded"),"Select receipt decision")))))))))))))</x:f>
      </x:c>
      <x:c r="L149" s="1"/>
    </x:row>
    <x:row r="150" ht="28" customHeight="1">
      <x:c r="A150" s="23"/>
      <x:c r="B150" s="22"/>
      <x:c r="C150" s="23"/>
      <x:c r="D150" s="23"/>
      <x:c r="E150" s="26"/>
      <x:c r="F150" s="25" t="str">
        <x:f>IF(A150="","",IF(COUNTIFS('Packing Receipt'!$A$8:$A$107,A150)=1,INDEX('Packing Receipt'!$B$8:$B$107,MATCH(A150,'Packing Receipt'!$A$8:$A$107,0)),""))</x:f>
      </x:c>
      <x:c r="G150" s="25" t="str">
        <x:f>IF(A150="","",IF(COUNTIFS('Packing Receipt'!$A$8:$A$107,A150)=1,INDEX('Packing Receipt'!$C$8:$C$107,MATCH(A150,'Packing Receipt'!$A$8:$A$107,0)),""))</x:f>
      </x:c>
      <x:c r="H150" s="30" t="str">
        <x:f>IF(A150="","",IF(K150="Disposition recorded",INDEX('Packing Receipt'!$F$8:$F$107,MATCH(A150,'Packing Receipt'!$A$8:$A$107,0))-I150,""))</x:f>
      </x:c>
      <x:c r="I150" s="24"/>
      <x:c r="J150" s="23"/>
      <x:c r="K150" s="25" t="str">
        <x:f>IF(LEN(A150&amp;"")=0,IF(COUNTA(A150,B150,C150,D150,E150,I150,J150)=0,"","Enter Receipt line ID"),IF(COUNTIFS('Packing Receipt'!$A$118:$A$217,A150)&lt;&gt;1,"Duplicate disposition",IF(COUNTIFS('Packing Receipt'!$A$8:$A$107,A150)&lt;&gt;1,"Missing or duplicate receipt",IF(INDEX('Packing Receipt'!$L$8:$L$107,MATCH(A150,'Packing Receipt'!$A$8:$A$107,0))&lt;&gt;"Linked","Receipt incomplete or stale",IF(OR(LEN(B150&amp;"")=0,LEN(D150&amp;"")=0,LEN(E150&amp;"")=0,LEN(I150&amp;"")=0),"Enter decision, reviewer, date and excluded quantity",IF(OR(NOT(ISNUMBER(E150)),E150&lt;=0),"Enter valid review date",IF(OR(OR(NOT(ISNUMBER(I150)),I150&lt;0,MOD(I150,1)&lt;&gt;0),I150&gt;INDEX('Packing Receipt'!$F$8:$F$107,MATCH(A150,'Packing Receipt'!$A$8:$A$107,0))),"Excluded quantity outside receipt count",IF(B150="Quarantined","Resolve quarantined receipt",IF(B150="Returned",IF(OR(I150&lt;&gt;INDEX('Packing Receipt'!$F$8:$F$107,MATCH(A150,'Packing Receipt'!$A$8:$A$107,0)),J150=""),"Record full return quantity and reference","Disposition recorded"),IF(B150="Accepted balance after return",IF(OR(I150&lt;=0,I150&gt;=INDEX('Packing Receipt'!$F$8:$F$107,MATCH(A150,'Packing Receipt'!$A$8:$A$107,0)),J150="",C150=""),"Record partial return and balance recheck","Disposition recorded"),IF(I150&lt;&gt;0,"Select a return disposition",IF(B150="Accepted",IF(OR(INDEX('Packing Receipt'!$I$8:$I$107,MATCH(A150,'Packing Receipt'!$A$8:$A$107,0))&gt;0,INDEX('Packing Receipt'!$J$8:$J$107,MATCH(A150,'Packing Receipt'!$A$8:$A$107,0))&lt;&gt;"None"),"Correction and recheck required","Disposition recorded"),IF(B150="Accepted after correction",IF(C150="","Enter correction and recheck reference","Disposition recorded"),"Select receipt decision")))))))))))))</x:f>
      </x:c>
      <x:c r="L150" s="1"/>
    </x:row>
    <x:row r="151" ht="28" customHeight="1">
      <x:c r="A151" s="23"/>
      <x:c r="B151" s="22"/>
      <x:c r="C151" s="23"/>
      <x:c r="D151" s="23"/>
      <x:c r="E151" s="26"/>
      <x:c r="F151" s="25" t="str">
        <x:f>IF(A151="","",IF(COUNTIFS('Packing Receipt'!$A$8:$A$107,A151)=1,INDEX('Packing Receipt'!$B$8:$B$107,MATCH(A151,'Packing Receipt'!$A$8:$A$107,0)),""))</x:f>
      </x:c>
      <x:c r="G151" s="25" t="str">
        <x:f>IF(A151="","",IF(COUNTIFS('Packing Receipt'!$A$8:$A$107,A151)=1,INDEX('Packing Receipt'!$C$8:$C$107,MATCH(A151,'Packing Receipt'!$A$8:$A$107,0)),""))</x:f>
      </x:c>
      <x:c r="H151" s="30" t="str">
        <x:f>IF(A151="","",IF(K151="Disposition recorded",INDEX('Packing Receipt'!$F$8:$F$107,MATCH(A151,'Packing Receipt'!$A$8:$A$107,0))-I151,""))</x:f>
      </x:c>
      <x:c r="I151" s="24"/>
      <x:c r="J151" s="23"/>
      <x:c r="K151" s="25" t="str">
        <x:f>IF(LEN(A151&amp;"")=0,IF(COUNTA(A151,B151,C151,D151,E151,I151,J151)=0,"","Enter Receipt line ID"),IF(COUNTIFS('Packing Receipt'!$A$118:$A$217,A151)&lt;&gt;1,"Duplicate disposition",IF(COUNTIFS('Packing Receipt'!$A$8:$A$107,A151)&lt;&gt;1,"Missing or duplicate receipt",IF(INDEX('Packing Receipt'!$L$8:$L$107,MATCH(A151,'Packing Receipt'!$A$8:$A$107,0))&lt;&gt;"Linked","Receipt incomplete or stale",IF(OR(LEN(B151&amp;"")=0,LEN(D151&amp;"")=0,LEN(E151&amp;"")=0,LEN(I151&amp;"")=0),"Enter decision, reviewer, date and excluded quantity",IF(OR(NOT(ISNUMBER(E151)),E151&lt;=0),"Enter valid review date",IF(OR(OR(NOT(ISNUMBER(I151)),I151&lt;0,MOD(I151,1)&lt;&gt;0),I151&gt;INDEX('Packing Receipt'!$F$8:$F$107,MATCH(A151,'Packing Receipt'!$A$8:$A$107,0))),"Excluded quantity outside receipt count",IF(B151="Quarantined","Resolve quarantined receipt",IF(B151="Returned",IF(OR(I151&lt;&gt;INDEX('Packing Receipt'!$F$8:$F$107,MATCH(A151,'Packing Receipt'!$A$8:$A$107,0)),J151=""),"Record full return quantity and reference","Disposition recorded"),IF(B151="Accepted balance after return",IF(OR(I151&lt;=0,I151&gt;=INDEX('Packing Receipt'!$F$8:$F$107,MATCH(A151,'Packing Receipt'!$A$8:$A$107,0)),J151="",C151=""),"Record partial return and balance recheck","Disposition recorded"),IF(I151&lt;&gt;0,"Select a return disposition",IF(B151="Accepted",IF(OR(INDEX('Packing Receipt'!$I$8:$I$107,MATCH(A151,'Packing Receipt'!$A$8:$A$107,0))&gt;0,INDEX('Packing Receipt'!$J$8:$J$107,MATCH(A151,'Packing Receipt'!$A$8:$A$107,0))&lt;&gt;"None"),"Correction and recheck required","Disposition recorded"),IF(B151="Accepted after correction",IF(C151="","Enter correction and recheck reference","Disposition recorded"),"Select receipt decision")))))))))))))</x:f>
      </x:c>
      <x:c r="L151" s="1"/>
    </x:row>
    <x:row r="152" ht="28" customHeight="1">
      <x:c r="A152" s="23"/>
      <x:c r="B152" s="22"/>
      <x:c r="C152" s="23"/>
      <x:c r="D152" s="23"/>
      <x:c r="E152" s="26"/>
      <x:c r="F152" s="25" t="str">
        <x:f>IF(A152="","",IF(COUNTIFS('Packing Receipt'!$A$8:$A$107,A152)=1,INDEX('Packing Receipt'!$B$8:$B$107,MATCH(A152,'Packing Receipt'!$A$8:$A$107,0)),""))</x:f>
      </x:c>
      <x:c r="G152" s="25" t="str">
        <x:f>IF(A152="","",IF(COUNTIFS('Packing Receipt'!$A$8:$A$107,A152)=1,INDEX('Packing Receipt'!$C$8:$C$107,MATCH(A152,'Packing Receipt'!$A$8:$A$107,0)),""))</x:f>
      </x:c>
      <x:c r="H152" s="30" t="str">
        <x:f>IF(A152="","",IF(K152="Disposition recorded",INDEX('Packing Receipt'!$F$8:$F$107,MATCH(A152,'Packing Receipt'!$A$8:$A$107,0))-I152,""))</x:f>
      </x:c>
      <x:c r="I152" s="24"/>
      <x:c r="J152" s="23"/>
      <x:c r="K152" s="25" t="str">
        <x:f>IF(LEN(A152&amp;"")=0,IF(COUNTA(A152,B152,C152,D152,E152,I152,J152)=0,"","Enter Receipt line ID"),IF(COUNTIFS('Packing Receipt'!$A$118:$A$217,A152)&lt;&gt;1,"Duplicate disposition",IF(COUNTIFS('Packing Receipt'!$A$8:$A$107,A152)&lt;&gt;1,"Missing or duplicate receipt",IF(INDEX('Packing Receipt'!$L$8:$L$107,MATCH(A152,'Packing Receipt'!$A$8:$A$107,0))&lt;&gt;"Linked","Receipt incomplete or stale",IF(OR(LEN(B152&amp;"")=0,LEN(D152&amp;"")=0,LEN(E152&amp;"")=0,LEN(I152&amp;"")=0),"Enter decision, reviewer, date and excluded quantity",IF(OR(NOT(ISNUMBER(E152)),E152&lt;=0),"Enter valid review date",IF(OR(OR(NOT(ISNUMBER(I152)),I152&lt;0,MOD(I152,1)&lt;&gt;0),I152&gt;INDEX('Packing Receipt'!$F$8:$F$107,MATCH(A152,'Packing Receipt'!$A$8:$A$107,0))),"Excluded quantity outside receipt count",IF(B152="Quarantined","Resolve quarantined receipt",IF(B152="Returned",IF(OR(I152&lt;&gt;INDEX('Packing Receipt'!$F$8:$F$107,MATCH(A152,'Packing Receipt'!$A$8:$A$107,0)),J152=""),"Record full return quantity and reference","Disposition recorded"),IF(B152="Accepted balance after return",IF(OR(I152&lt;=0,I152&gt;=INDEX('Packing Receipt'!$F$8:$F$107,MATCH(A152,'Packing Receipt'!$A$8:$A$107,0)),J152="",C152=""),"Record partial return and balance recheck","Disposition recorded"),IF(I152&lt;&gt;0,"Select a return disposition",IF(B152="Accepted",IF(OR(INDEX('Packing Receipt'!$I$8:$I$107,MATCH(A152,'Packing Receipt'!$A$8:$A$107,0))&gt;0,INDEX('Packing Receipt'!$J$8:$J$107,MATCH(A152,'Packing Receipt'!$A$8:$A$107,0))&lt;&gt;"None"),"Correction and recheck required","Disposition recorded"),IF(B152="Accepted after correction",IF(C152="","Enter correction and recheck reference","Disposition recorded"),"Select receipt decision")))))))))))))</x:f>
      </x:c>
      <x:c r="L152" s="1"/>
    </x:row>
    <x:row r="153" ht="28" customHeight="1">
      <x:c r="A153" s="23"/>
      <x:c r="B153" s="22"/>
      <x:c r="C153" s="23"/>
      <x:c r="D153" s="23"/>
      <x:c r="E153" s="26"/>
      <x:c r="F153" s="25" t="str">
        <x:f>IF(A153="","",IF(COUNTIFS('Packing Receipt'!$A$8:$A$107,A153)=1,INDEX('Packing Receipt'!$B$8:$B$107,MATCH(A153,'Packing Receipt'!$A$8:$A$107,0)),""))</x:f>
      </x:c>
      <x:c r="G153" s="25" t="str">
        <x:f>IF(A153="","",IF(COUNTIFS('Packing Receipt'!$A$8:$A$107,A153)=1,INDEX('Packing Receipt'!$C$8:$C$107,MATCH(A153,'Packing Receipt'!$A$8:$A$107,0)),""))</x:f>
      </x:c>
      <x:c r="H153" s="30" t="str">
        <x:f>IF(A153="","",IF(K153="Disposition recorded",INDEX('Packing Receipt'!$F$8:$F$107,MATCH(A153,'Packing Receipt'!$A$8:$A$107,0))-I153,""))</x:f>
      </x:c>
      <x:c r="I153" s="24"/>
      <x:c r="J153" s="23"/>
      <x:c r="K153" s="25" t="str">
        <x:f>IF(LEN(A153&amp;"")=0,IF(COUNTA(A153,B153,C153,D153,E153,I153,J153)=0,"","Enter Receipt line ID"),IF(COUNTIFS('Packing Receipt'!$A$118:$A$217,A153)&lt;&gt;1,"Duplicate disposition",IF(COUNTIFS('Packing Receipt'!$A$8:$A$107,A153)&lt;&gt;1,"Missing or duplicate receipt",IF(INDEX('Packing Receipt'!$L$8:$L$107,MATCH(A153,'Packing Receipt'!$A$8:$A$107,0))&lt;&gt;"Linked","Receipt incomplete or stale",IF(OR(LEN(B153&amp;"")=0,LEN(D153&amp;"")=0,LEN(E153&amp;"")=0,LEN(I153&amp;"")=0),"Enter decision, reviewer, date and excluded quantity",IF(OR(NOT(ISNUMBER(E153)),E153&lt;=0),"Enter valid review date",IF(OR(OR(NOT(ISNUMBER(I153)),I153&lt;0,MOD(I153,1)&lt;&gt;0),I153&gt;INDEX('Packing Receipt'!$F$8:$F$107,MATCH(A153,'Packing Receipt'!$A$8:$A$107,0))),"Excluded quantity outside receipt count",IF(B153="Quarantined","Resolve quarantined receipt",IF(B153="Returned",IF(OR(I153&lt;&gt;INDEX('Packing Receipt'!$F$8:$F$107,MATCH(A153,'Packing Receipt'!$A$8:$A$107,0)),J153=""),"Record full return quantity and reference","Disposition recorded"),IF(B153="Accepted balance after return",IF(OR(I153&lt;=0,I153&gt;=INDEX('Packing Receipt'!$F$8:$F$107,MATCH(A153,'Packing Receipt'!$A$8:$A$107,0)),J153="",C153=""),"Record partial return and balance recheck","Disposition recorded"),IF(I153&lt;&gt;0,"Select a return disposition",IF(B153="Accepted",IF(OR(INDEX('Packing Receipt'!$I$8:$I$107,MATCH(A153,'Packing Receipt'!$A$8:$A$107,0))&gt;0,INDEX('Packing Receipt'!$J$8:$J$107,MATCH(A153,'Packing Receipt'!$A$8:$A$107,0))&lt;&gt;"None"),"Correction and recheck required","Disposition recorded"),IF(B153="Accepted after correction",IF(C153="","Enter correction and recheck reference","Disposition recorded"),"Select receipt decision")))))))))))))</x:f>
      </x:c>
      <x:c r="L153" s="1"/>
    </x:row>
    <x:row r="154" ht="28" customHeight="1">
      <x:c r="A154" s="23"/>
      <x:c r="B154" s="22"/>
      <x:c r="C154" s="23"/>
      <x:c r="D154" s="23"/>
      <x:c r="E154" s="26"/>
      <x:c r="F154" s="25" t="str">
        <x:f>IF(A154="","",IF(COUNTIFS('Packing Receipt'!$A$8:$A$107,A154)=1,INDEX('Packing Receipt'!$B$8:$B$107,MATCH(A154,'Packing Receipt'!$A$8:$A$107,0)),""))</x:f>
      </x:c>
      <x:c r="G154" s="25" t="str">
        <x:f>IF(A154="","",IF(COUNTIFS('Packing Receipt'!$A$8:$A$107,A154)=1,INDEX('Packing Receipt'!$C$8:$C$107,MATCH(A154,'Packing Receipt'!$A$8:$A$107,0)),""))</x:f>
      </x:c>
      <x:c r="H154" s="30" t="str">
        <x:f>IF(A154="","",IF(K154="Disposition recorded",INDEX('Packing Receipt'!$F$8:$F$107,MATCH(A154,'Packing Receipt'!$A$8:$A$107,0))-I154,""))</x:f>
      </x:c>
      <x:c r="I154" s="24"/>
      <x:c r="J154" s="23"/>
      <x:c r="K154" s="25" t="str">
        <x:f>IF(LEN(A154&amp;"")=0,IF(COUNTA(A154,B154,C154,D154,E154,I154,J154)=0,"","Enter Receipt line ID"),IF(COUNTIFS('Packing Receipt'!$A$118:$A$217,A154)&lt;&gt;1,"Duplicate disposition",IF(COUNTIFS('Packing Receipt'!$A$8:$A$107,A154)&lt;&gt;1,"Missing or duplicate receipt",IF(INDEX('Packing Receipt'!$L$8:$L$107,MATCH(A154,'Packing Receipt'!$A$8:$A$107,0))&lt;&gt;"Linked","Receipt incomplete or stale",IF(OR(LEN(B154&amp;"")=0,LEN(D154&amp;"")=0,LEN(E154&amp;"")=0,LEN(I154&amp;"")=0),"Enter decision, reviewer, date and excluded quantity",IF(OR(NOT(ISNUMBER(E154)),E154&lt;=0),"Enter valid review date",IF(OR(OR(NOT(ISNUMBER(I154)),I154&lt;0,MOD(I154,1)&lt;&gt;0),I154&gt;INDEX('Packing Receipt'!$F$8:$F$107,MATCH(A154,'Packing Receipt'!$A$8:$A$107,0))),"Excluded quantity outside receipt count",IF(B154="Quarantined","Resolve quarantined receipt",IF(B154="Returned",IF(OR(I154&lt;&gt;INDEX('Packing Receipt'!$F$8:$F$107,MATCH(A154,'Packing Receipt'!$A$8:$A$107,0)),J154=""),"Record full return quantity and reference","Disposition recorded"),IF(B154="Accepted balance after return",IF(OR(I154&lt;=0,I154&gt;=INDEX('Packing Receipt'!$F$8:$F$107,MATCH(A154,'Packing Receipt'!$A$8:$A$107,0)),J154="",C154=""),"Record partial return and balance recheck","Disposition recorded"),IF(I154&lt;&gt;0,"Select a return disposition",IF(B154="Accepted",IF(OR(INDEX('Packing Receipt'!$I$8:$I$107,MATCH(A154,'Packing Receipt'!$A$8:$A$107,0))&gt;0,INDEX('Packing Receipt'!$J$8:$J$107,MATCH(A154,'Packing Receipt'!$A$8:$A$107,0))&lt;&gt;"None"),"Correction and recheck required","Disposition recorded"),IF(B154="Accepted after correction",IF(C154="","Enter correction and recheck reference","Disposition recorded"),"Select receipt decision")))))))))))))</x:f>
      </x:c>
      <x:c r="L154" s="1"/>
    </x:row>
    <x:row r="155" ht="28" customHeight="1">
      <x:c r="A155" s="23"/>
      <x:c r="B155" s="22"/>
      <x:c r="C155" s="23"/>
      <x:c r="D155" s="23"/>
      <x:c r="E155" s="26"/>
      <x:c r="F155" s="25" t="str">
        <x:f>IF(A155="","",IF(COUNTIFS('Packing Receipt'!$A$8:$A$107,A155)=1,INDEX('Packing Receipt'!$B$8:$B$107,MATCH(A155,'Packing Receipt'!$A$8:$A$107,0)),""))</x:f>
      </x:c>
      <x:c r="G155" s="25" t="str">
        <x:f>IF(A155="","",IF(COUNTIFS('Packing Receipt'!$A$8:$A$107,A155)=1,INDEX('Packing Receipt'!$C$8:$C$107,MATCH(A155,'Packing Receipt'!$A$8:$A$107,0)),""))</x:f>
      </x:c>
      <x:c r="H155" s="30" t="str">
        <x:f>IF(A155="","",IF(K155="Disposition recorded",INDEX('Packing Receipt'!$F$8:$F$107,MATCH(A155,'Packing Receipt'!$A$8:$A$107,0))-I155,""))</x:f>
      </x:c>
      <x:c r="I155" s="24"/>
      <x:c r="J155" s="23"/>
      <x:c r="K155" s="25" t="str">
        <x:f>IF(LEN(A155&amp;"")=0,IF(COUNTA(A155,B155,C155,D155,E155,I155,J155)=0,"","Enter Receipt line ID"),IF(COUNTIFS('Packing Receipt'!$A$118:$A$217,A155)&lt;&gt;1,"Duplicate disposition",IF(COUNTIFS('Packing Receipt'!$A$8:$A$107,A155)&lt;&gt;1,"Missing or duplicate receipt",IF(INDEX('Packing Receipt'!$L$8:$L$107,MATCH(A155,'Packing Receipt'!$A$8:$A$107,0))&lt;&gt;"Linked","Receipt incomplete or stale",IF(OR(LEN(B155&amp;"")=0,LEN(D155&amp;"")=0,LEN(E155&amp;"")=0,LEN(I155&amp;"")=0),"Enter decision, reviewer, date and excluded quantity",IF(OR(NOT(ISNUMBER(E155)),E155&lt;=0),"Enter valid review date",IF(OR(OR(NOT(ISNUMBER(I155)),I155&lt;0,MOD(I155,1)&lt;&gt;0),I155&gt;INDEX('Packing Receipt'!$F$8:$F$107,MATCH(A155,'Packing Receipt'!$A$8:$A$107,0))),"Excluded quantity outside receipt count",IF(B155="Quarantined","Resolve quarantined receipt",IF(B155="Returned",IF(OR(I155&lt;&gt;INDEX('Packing Receipt'!$F$8:$F$107,MATCH(A155,'Packing Receipt'!$A$8:$A$107,0)),J155=""),"Record full return quantity and reference","Disposition recorded"),IF(B155="Accepted balance after return",IF(OR(I155&lt;=0,I155&gt;=INDEX('Packing Receipt'!$F$8:$F$107,MATCH(A155,'Packing Receipt'!$A$8:$A$107,0)),J155="",C155=""),"Record partial return and balance recheck","Disposition recorded"),IF(I155&lt;&gt;0,"Select a return disposition",IF(B155="Accepted",IF(OR(INDEX('Packing Receipt'!$I$8:$I$107,MATCH(A155,'Packing Receipt'!$A$8:$A$107,0))&gt;0,INDEX('Packing Receipt'!$J$8:$J$107,MATCH(A155,'Packing Receipt'!$A$8:$A$107,0))&lt;&gt;"None"),"Correction and recheck required","Disposition recorded"),IF(B155="Accepted after correction",IF(C155="","Enter correction and recheck reference","Disposition recorded"),"Select receipt decision")))))))))))))</x:f>
      </x:c>
      <x:c r="L155" s="1"/>
    </x:row>
    <x:row r="156" ht="28" customHeight="1">
      <x:c r="A156" s="23"/>
      <x:c r="B156" s="22"/>
      <x:c r="C156" s="23"/>
      <x:c r="D156" s="23"/>
      <x:c r="E156" s="26"/>
      <x:c r="F156" s="25" t="str">
        <x:f>IF(A156="","",IF(COUNTIFS('Packing Receipt'!$A$8:$A$107,A156)=1,INDEX('Packing Receipt'!$B$8:$B$107,MATCH(A156,'Packing Receipt'!$A$8:$A$107,0)),""))</x:f>
      </x:c>
      <x:c r="G156" s="25" t="str">
        <x:f>IF(A156="","",IF(COUNTIFS('Packing Receipt'!$A$8:$A$107,A156)=1,INDEX('Packing Receipt'!$C$8:$C$107,MATCH(A156,'Packing Receipt'!$A$8:$A$107,0)),""))</x:f>
      </x:c>
      <x:c r="H156" s="30" t="str">
        <x:f>IF(A156="","",IF(K156="Disposition recorded",INDEX('Packing Receipt'!$F$8:$F$107,MATCH(A156,'Packing Receipt'!$A$8:$A$107,0))-I156,""))</x:f>
      </x:c>
      <x:c r="I156" s="24"/>
      <x:c r="J156" s="23"/>
      <x:c r="K156" s="25" t="str">
        <x:f>IF(LEN(A156&amp;"")=0,IF(COUNTA(A156,B156,C156,D156,E156,I156,J156)=0,"","Enter Receipt line ID"),IF(COUNTIFS('Packing Receipt'!$A$118:$A$217,A156)&lt;&gt;1,"Duplicate disposition",IF(COUNTIFS('Packing Receipt'!$A$8:$A$107,A156)&lt;&gt;1,"Missing or duplicate receipt",IF(INDEX('Packing Receipt'!$L$8:$L$107,MATCH(A156,'Packing Receipt'!$A$8:$A$107,0))&lt;&gt;"Linked","Receipt incomplete or stale",IF(OR(LEN(B156&amp;"")=0,LEN(D156&amp;"")=0,LEN(E156&amp;"")=0,LEN(I156&amp;"")=0),"Enter decision, reviewer, date and excluded quantity",IF(OR(NOT(ISNUMBER(E156)),E156&lt;=0),"Enter valid review date",IF(OR(OR(NOT(ISNUMBER(I156)),I156&lt;0,MOD(I156,1)&lt;&gt;0),I156&gt;INDEX('Packing Receipt'!$F$8:$F$107,MATCH(A156,'Packing Receipt'!$A$8:$A$107,0))),"Excluded quantity outside receipt count",IF(B156="Quarantined","Resolve quarantined receipt",IF(B156="Returned",IF(OR(I156&lt;&gt;INDEX('Packing Receipt'!$F$8:$F$107,MATCH(A156,'Packing Receipt'!$A$8:$A$107,0)),J156=""),"Record full return quantity and reference","Disposition recorded"),IF(B156="Accepted balance after return",IF(OR(I156&lt;=0,I156&gt;=INDEX('Packing Receipt'!$F$8:$F$107,MATCH(A156,'Packing Receipt'!$A$8:$A$107,0)),J156="",C156=""),"Record partial return and balance recheck","Disposition recorded"),IF(I156&lt;&gt;0,"Select a return disposition",IF(B156="Accepted",IF(OR(INDEX('Packing Receipt'!$I$8:$I$107,MATCH(A156,'Packing Receipt'!$A$8:$A$107,0))&gt;0,INDEX('Packing Receipt'!$J$8:$J$107,MATCH(A156,'Packing Receipt'!$A$8:$A$107,0))&lt;&gt;"None"),"Correction and recheck required","Disposition recorded"),IF(B156="Accepted after correction",IF(C156="","Enter correction and recheck reference","Disposition recorded"),"Select receipt decision")))))))))))))</x:f>
      </x:c>
      <x:c r="L156" s="1"/>
    </x:row>
    <x:row r="157" ht="28" customHeight="1">
      <x:c r="A157" s="23"/>
      <x:c r="B157" s="22"/>
      <x:c r="C157" s="23"/>
      <x:c r="D157" s="23"/>
      <x:c r="E157" s="26"/>
      <x:c r="F157" s="25" t="str">
        <x:f>IF(A157="","",IF(COUNTIFS('Packing Receipt'!$A$8:$A$107,A157)=1,INDEX('Packing Receipt'!$B$8:$B$107,MATCH(A157,'Packing Receipt'!$A$8:$A$107,0)),""))</x:f>
      </x:c>
      <x:c r="G157" s="25" t="str">
        <x:f>IF(A157="","",IF(COUNTIFS('Packing Receipt'!$A$8:$A$107,A157)=1,INDEX('Packing Receipt'!$C$8:$C$107,MATCH(A157,'Packing Receipt'!$A$8:$A$107,0)),""))</x:f>
      </x:c>
      <x:c r="H157" s="30" t="str">
        <x:f>IF(A157="","",IF(K157="Disposition recorded",INDEX('Packing Receipt'!$F$8:$F$107,MATCH(A157,'Packing Receipt'!$A$8:$A$107,0))-I157,""))</x:f>
      </x:c>
      <x:c r="I157" s="24"/>
      <x:c r="J157" s="23"/>
      <x:c r="K157" s="25" t="str">
        <x:f>IF(LEN(A157&amp;"")=0,IF(COUNTA(A157,B157,C157,D157,E157,I157,J157)=0,"","Enter Receipt line ID"),IF(COUNTIFS('Packing Receipt'!$A$118:$A$217,A157)&lt;&gt;1,"Duplicate disposition",IF(COUNTIFS('Packing Receipt'!$A$8:$A$107,A157)&lt;&gt;1,"Missing or duplicate receipt",IF(INDEX('Packing Receipt'!$L$8:$L$107,MATCH(A157,'Packing Receipt'!$A$8:$A$107,0))&lt;&gt;"Linked","Receipt incomplete or stale",IF(OR(LEN(B157&amp;"")=0,LEN(D157&amp;"")=0,LEN(E157&amp;"")=0,LEN(I157&amp;"")=0),"Enter decision, reviewer, date and excluded quantity",IF(OR(NOT(ISNUMBER(E157)),E157&lt;=0),"Enter valid review date",IF(OR(OR(NOT(ISNUMBER(I157)),I157&lt;0,MOD(I157,1)&lt;&gt;0),I157&gt;INDEX('Packing Receipt'!$F$8:$F$107,MATCH(A157,'Packing Receipt'!$A$8:$A$107,0))),"Excluded quantity outside receipt count",IF(B157="Quarantined","Resolve quarantined receipt",IF(B157="Returned",IF(OR(I157&lt;&gt;INDEX('Packing Receipt'!$F$8:$F$107,MATCH(A157,'Packing Receipt'!$A$8:$A$107,0)),J157=""),"Record full return quantity and reference","Disposition recorded"),IF(B157="Accepted balance after return",IF(OR(I157&lt;=0,I157&gt;=INDEX('Packing Receipt'!$F$8:$F$107,MATCH(A157,'Packing Receipt'!$A$8:$A$107,0)),J157="",C157=""),"Record partial return and balance recheck","Disposition recorded"),IF(I157&lt;&gt;0,"Select a return disposition",IF(B157="Accepted",IF(OR(INDEX('Packing Receipt'!$I$8:$I$107,MATCH(A157,'Packing Receipt'!$A$8:$A$107,0))&gt;0,INDEX('Packing Receipt'!$J$8:$J$107,MATCH(A157,'Packing Receipt'!$A$8:$A$107,0))&lt;&gt;"None"),"Correction and recheck required","Disposition recorded"),IF(B157="Accepted after correction",IF(C157="","Enter correction and recheck reference","Disposition recorded"),"Select receipt decision")))))))))))))</x:f>
      </x:c>
      <x:c r="L157" s="1"/>
    </x:row>
    <x:row r="158" ht="28" customHeight="1">
      <x:c r="A158" s="23"/>
      <x:c r="B158" s="22"/>
      <x:c r="C158" s="23"/>
      <x:c r="D158" s="23"/>
      <x:c r="E158" s="26"/>
      <x:c r="F158" s="25" t="str">
        <x:f>IF(A158="","",IF(COUNTIFS('Packing Receipt'!$A$8:$A$107,A158)=1,INDEX('Packing Receipt'!$B$8:$B$107,MATCH(A158,'Packing Receipt'!$A$8:$A$107,0)),""))</x:f>
      </x:c>
      <x:c r="G158" s="25" t="str">
        <x:f>IF(A158="","",IF(COUNTIFS('Packing Receipt'!$A$8:$A$107,A158)=1,INDEX('Packing Receipt'!$C$8:$C$107,MATCH(A158,'Packing Receipt'!$A$8:$A$107,0)),""))</x:f>
      </x:c>
      <x:c r="H158" s="30" t="str">
        <x:f>IF(A158="","",IF(K158="Disposition recorded",INDEX('Packing Receipt'!$F$8:$F$107,MATCH(A158,'Packing Receipt'!$A$8:$A$107,0))-I158,""))</x:f>
      </x:c>
      <x:c r="I158" s="24"/>
      <x:c r="J158" s="23"/>
      <x:c r="K158" s="25" t="str">
        <x:f>IF(LEN(A158&amp;"")=0,IF(COUNTA(A158,B158,C158,D158,E158,I158,J158)=0,"","Enter Receipt line ID"),IF(COUNTIFS('Packing Receipt'!$A$118:$A$217,A158)&lt;&gt;1,"Duplicate disposition",IF(COUNTIFS('Packing Receipt'!$A$8:$A$107,A158)&lt;&gt;1,"Missing or duplicate receipt",IF(INDEX('Packing Receipt'!$L$8:$L$107,MATCH(A158,'Packing Receipt'!$A$8:$A$107,0))&lt;&gt;"Linked","Receipt incomplete or stale",IF(OR(LEN(B158&amp;"")=0,LEN(D158&amp;"")=0,LEN(E158&amp;"")=0,LEN(I158&amp;"")=0),"Enter decision, reviewer, date and excluded quantity",IF(OR(NOT(ISNUMBER(E158)),E158&lt;=0),"Enter valid review date",IF(OR(OR(NOT(ISNUMBER(I158)),I158&lt;0,MOD(I158,1)&lt;&gt;0),I158&gt;INDEX('Packing Receipt'!$F$8:$F$107,MATCH(A158,'Packing Receipt'!$A$8:$A$107,0))),"Excluded quantity outside receipt count",IF(B158="Quarantined","Resolve quarantined receipt",IF(B158="Returned",IF(OR(I158&lt;&gt;INDEX('Packing Receipt'!$F$8:$F$107,MATCH(A158,'Packing Receipt'!$A$8:$A$107,0)),J158=""),"Record full return quantity and reference","Disposition recorded"),IF(B158="Accepted balance after return",IF(OR(I158&lt;=0,I158&gt;=INDEX('Packing Receipt'!$F$8:$F$107,MATCH(A158,'Packing Receipt'!$A$8:$A$107,0)),J158="",C158=""),"Record partial return and balance recheck","Disposition recorded"),IF(I158&lt;&gt;0,"Select a return disposition",IF(B158="Accepted",IF(OR(INDEX('Packing Receipt'!$I$8:$I$107,MATCH(A158,'Packing Receipt'!$A$8:$A$107,0))&gt;0,INDEX('Packing Receipt'!$J$8:$J$107,MATCH(A158,'Packing Receipt'!$A$8:$A$107,0))&lt;&gt;"None"),"Correction and recheck required","Disposition recorded"),IF(B158="Accepted after correction",IF(C158="","Enter correction and recheck reference","Disposition recorded"),"Select receipt decision")))))))))))))</x:f>
      </x:c>
      <x:c r="L158" s="1"/>
    </x:row>
    <x:row r="159" ht="28" customHeight="1">
      <x:c r="A159" s="23"/>
      <x:c r="B159" s="22"/>
      <x:c r="C159" s="23"/>
      <x:c r="D159" s="23"/>
      <x:c r="E159" s="26"/>
      <x:c r="F159" s="25" t="str">
        <x:f>IF(A159="","",IF(COUNTIFS('Packing Receipt'!$A$8:$A$107,A159)=1,INDEX('Packing Receipt'!$B$8:$B$107,MATCH(A159,'Packing Receipt'!$A$8:$A$107,0)),""))</x:f>
      </x:c>
      <x:c r="G159" s="25" t="str">
        <x:f>IF(A159="","",IF(COUNTIFS('Packing Receipt'!$A$8:$A$107,A159)=1,INDEX('Packing Receipt'!$C$8:$C$107,MATCH(A159,'Packing Receipt'!$A$8:$A$107,0)),""))</x:f>
      </x:c>
      <x:c r="H159" s="30" t="str">
        <x:f>IF(A159="","",IF(K159="Disposition recorded",INDEX('Packing Receipt'!$F$8:$F$107,MATCH(A159,'Packing Receipt'!$A$8:$A$107,0))-I159,""))</x:f>
      </x:c>
      <x:c r="I159" s="24"/>
      <x:c r="J159" s="23"/>
      <x:c r="K159" s="25" t="str">
        <x:f>IF(LEN(A159&amp;"")=0,IF(COUNTA(A159,B159,C159,D159,E159,I159,J159)=0,"","Enter Receipt line ID"),IF(COUNTIFS('Packing Receipt'!$A$118:$A$217,A159)&lt;&gt;1,"Duplicate disposition",IF(COUNTIFS('Packing Receipt'!$A$8:$A$107,A159)&lt;&gt;1,"Missing or duplicate receipt",IF(INDEX('Packing Receipt'!$L$8:$L$107,MATCH(A159,'Packing Receipt'!$A$8:$A$107,0))&lt;&gt;"Linked","Receipt incomplete or stale",IF(OR(LEN(B159&amp;"")=0,LEN(D159&amp;"")=0,LEN(E159&amp;"")=0,LEN(I159&amp;"")=0),"Enter decision, reviewer, date and excluded quantity",IF(OR(NOT(ISNUMBER(E159)),E159&lt;=0),"Enter valid review date",IF(OR(OR(NOT(ISNUMBER(I159)),I159&lt;0,MOD(I159,1)&lt;&gt;0),I159&gt;INDEX('Packing Receipt'!$F$8:$F$107,MATCH(A159,'Packing Receipt'!$A$8:$A$107,0))),"Excluded quantity outside receipt count",IF(B159="Quarantined","Resolve quarantined receipt",IF(B159="Returned",IF(OR(I159&lt;&gt;INDEX('Packing Receipt'!$F$8:$F$107,MATCH(A159,'Packing Receipt'!$A$8:$A$107,0)),J159=""),"Record full return quantity and reference","Disposition recorded"),IF(B159="Accepted balance after return",IF(OR(I159&lt;=0,I159&gt;=INDEX('Packing Receipt'!$F$8:$F$107,MATCH(A159,'Packing Receipt'!$A$8:$A$107,0)),J159="",C159=""),"Record partial return and balance recheck","Disposition recorded"),IF(I159&lt;&gt;0,"Select a return disposition",IF(B159="Accepted",IF(OR(INDEX('Packing Receipt'!$I$8:$I$107,MATCH(A159,'Packing Receipt'!$A$8:$A$107,0))&gt;0,INDEX('Packing Receipt'!$J$8:$J$107,MATCH(A159,'Packing Receipt'!$A$8:$A$107,0))&lt;&gt;"None"),"Correction and recheck required","Disposition recorded"),IF(B159="Accepted after correction",IF(C159="","Enter correction and recheck reference","Disposition recorded"),"Select receipt decision")))))))))))))</x:f>
      </x:c>
      <x:c r="L159" s="1"/>
    </x:row>
    <x:row r="160" ht="28" customHeight="1">
      <x:c r="A160" s="23"/>
      <x:c r="B160" s="22"/>
      <x:c r="C160" s="23"/>
      <x:c r="D160" s="23"/>
      <x:c r="E160" s="26"/>
      <x:c r="F160" s="25" t="str">
        <x:f>IF(A160="","",IF(COUNTIFS('Packing Receipt'!$A$8:$A$107,A160)=1,INDEX('Packing Receipt'!$B$8:$B$107,MATCH(A160,'Packing Receipt'!$A$8:$A$107,0)),""))</x:f>
      </x:c>
      <x:c r="G160" s="25" t="str">
        <x:f>IF(A160="","",IF(COUNTIFS('Packing Receipt'!$A$8:$A$107,A160)=1,INDEX('Packing Receipt'!$C$8:$C$107,MATCH(A160,'Packing Receipt'!$A$8:$A$107,0)),""))</x:f>
      </x:c>
      <x:c r="H160" s="30" t="str">
        <x:f>IF(A160="","",IF(K160="Disposition recorded",INDEX('Packing Receipt'!$F$8:$F$107,MATCH(A160,'Packing Receipt'!$A$8:$A$107,0))-I160,""))</x:f>
      </x:c>
      <x:c r="I160" s="24"/>
      <x:c r="J160" s="23"/>
      <x:c r="K160" s="25" t="str">
        <x:f>IF(LEN(A160&amp;"")=0,IF(COUNTA(A160,B160,C160,D160,E160,I160,J160)=0,"","Enter Receipt line ID"),IF(COUNTIFS('Packing Receipt'!$A$118:$A$217,A160)&lt;&gt;1,"Duplicate disposition",IF(COUNTIFS('Packing Receipt'!$A$8:$A$107,A160)&lt;&gt;1,"Missing or duplicate receipt",IF(INDEX('Packing Receipt'!$L$8:$L$107,MATCH(A160,'Packing Receipt'!$A$8:$A$107,0))&lt;&gt;"Linked","Receipt incomplete or stale",IF(OR(LEN(B160&amp;"")=0,LEN(D160&amp;"")=0,LEN(E160&amp;"")=0,LEN(I160&amp;"")=0),"Enter decision, reviewer, date and excluded quantity",IF(OR(NOT(ISNUMBER(E160)),E160&lt;=0),"Enter valid review date",IF(OR(OR(NOT(ISNUMBER(I160)),I160&lt;0,MOD(I160,1)&lt;&gt;0),I160&gt;INDEX('Packing Receipt'!$F$8:$F$107,MATCH(A160,'Packing Receipt'!$A$8:$A$107,0))),"Excluded quantity outside receipt count",IF(B160="Quarantined","Resolve quarantined receipt",IF(B160="Returned",IF(OR(I160&lt;&gt;INDEX('Packing Receipt'!$F$8:$F$107,MATCH(A160,'Packing Receipt'!$A$8:$A$107,0)),J160=""),"Record full return quantity and reference","Disposition recorded"),IF(B160="Accepted balance after return",IF(OR(I160&lt;=0,I160&gt;=INDEX('Packing Receipt'!$F$8:$F$107,MATCH(A160,'Packing Receipt'!$A$8:$A$107,0)),J160="",C160=""),"Record partial return and balance recheck","Disposition recorded"),IF(I160&lt;&gt;0,"Select a return disposition",IF(B160="Accepted",IF(OR(INDEX('Packing Receipt'!$I$8:$I$107,MATCH(A160,'Packing Receipt'!$A$8:$A$107,0))&gt;0,INDEX('Packing Receipt'!$J$8:$J$107,MATCH(A160,'Packing Receipt'!$A$8:$A$107,0))&lt;&gt;"None"),"Correction and recheck required","Disposition recorded"),IF(B160="Accepted after correction",IF(C160="","Enter correction and recheck reference","Disposition recorded"),"Select receipt decision")))))))))))))</x:f>
      </x:c>
      <x:c r="L160" s="1"/>
    </x:row>
    <x:row r="161" ht="28" customHeight="1">
      <x:c r="A161" s="23"/>
      <x:c r="B161" s="22"/>
      <x:c r="C161" s="23"/>
      <x:c r="D161" s="23"/>
      <x:c r="E161" s="26"/>
      <x:c r="F161" s="25" t="str">
        <x:f>IF(A161="","",IF(COUNTIFS('Packing Receipt'!$A$8:$A$107,A161)=1,INDEX('Packing Receipt'!$B$8:$B$107,MATCH(A161,'Packing Receipt'!$A$8:$A$107,0)),""))</x:f>
      </x:c>
      <x:c r="G161" s="25" t="str">
        <x:f>IF(A161="","",IF(COUNTIFS('Packing Receipt'!$A$8:$A$107,A161)=1,INDEX('Packing Receipt'!$C$8:$C$107,MATCH(A161,'Packing Receipt'!$A$8:$A$107,0)),""))</x:f>
      </x:c>
      <x:c r="H161" s="30" t="str">
        <x:f>IF(A161="","",IF(K161="Disposition recorded",INDEX('Packing Receipt'!$F$8:$F$107,MATCH(A161,'Packing Receipt'!$A$8:$A$107,0))-I161,""))</x:f>
      </x:c>
      <x:c r="I161" s="24"/>
      <x:c r="J161" s="23"/>
      <x:c r="K161" s="25" t="str">
        <x:f>IF(LEN(A161&amp;"")=0,IF(COUNTA(A161,B161,C161,D161,E161,I161,J161)=0,"","Enter Receipt line ID"),IF(COUNTIFS('Packing Receipt'!$A$118:$A$217,A161)&lt;&gt;1,"Duplicate disposition",IF(COUNTIFS('Packing Receipt'!$A$8:$A$107,A161)&lt;&gt;1,"Missing or duplicate receipt",IF(INDEX('Packing Receipt'!$L$8:$L$107,MATCH(A161,'Packing Receipt'!$A$8:$A$107,0))&lt;&gt;"Linked","Receipt incomplete or stale",IF(OR(LEN(B161&amp;"")=0,LEN(D161&amp;"")=0,LEN(E161&amp;"")=0,LEN(I161&amp;"")=0),"Enter decision, reviewer, date and excluded quantity",IF(OR(NOT(ISNUMBER(E161)),E161&lt;=0),"Enter valid review date",IF(OR(OR(NOT(ISNUMBER(I161)),I161&lt;0,MOD(I161,1)&lt;&gt;0),I161&gt;INDEX('Packing Receipt'!$F$8:$F$107,MATCH(A161,'Packing Receipt'!$A$8:$A$107,0))),"Excluded quantity outside receipt count",IF(B161="Quarantined","Resolve quarantined receipt",IF(B161="Returned",IF(OR(I161&lt;&gt;INDEX('Packing Receipt'!$F$8:$F$107,MATCH(A161,'Packing Receipt'!$A$8:$A$107,0)),J161=""),"Record full return quantity and reference","Disposition recorded"),IF(B161="Accepted balance after return",IF(OR(I161&lt;=0,I161&gt;=INDEX('Packing Receipt'!$F$8:$F$107,MATCH(A161,'Packing Receipt'!$A$8:$A$107,0)),J161="",C161=""),"Record partial return and balance recheck","Disposition recorded"),IF(I161&lt;&gt;0,"Select a return disposition",IF(B161="Accepted",IF(OR(INDEX('Packing Receipt'!$I$8:$I$107,MATCH(A161,'Packing Receipt'!$A$8:$A$107,0))&gt;0,INDEX('Packing Receipt'!$J$8:$J$107,MATCH(A161,'Packing Receipt'!$A$8:$A$107,0))&lt;&gt;"None"),"Correction and recheck required","Disposition recorded"),IF(B161="Accepted after correction",IF(C161="","Enter correction and recheck reference","Disposition recorded"),"Select receipt decision")))))))))))))</x:f>
      </x:c>
      <x:c r="L161" s="1"/>
    </x:row>
    <x:row r="162" ht="28" customHeight="1">
      <x:c r="A162" s="23"/>
      <x:c r="B162" s="22"/>
      <x:c r="C162" s="23"/>
      <x:c r="D162" s="23"/>
      <x:c r="E162" s="26"/>
      <x:c r="F162" s="25" t="str">
        <x:f>IF(A162="","",IF(COUNTIFS('Packing Receipt'!$A$8:$A$107,A162)=1,INDEX('Packing Receipt'!$B$8:$B$107,MATCH(A162,'Packing Receipt'!$A$8:$A$107,0)),""))</x:f>
      </x:c>
      <x:c r="G162" s="25" t="str">
        <x:f>IF(A162="","",IF(COUNTIFS('Packing Receipt'!$A$8:$A$107,A162)=1,INDEX('Packing Receipt'!$C$8:$C$107,MATCH(A162,'Packing Receipt'!$A$8:$A$107,0)),""))</x:f>
      </x:c>
      <x:c r="H162" s="30" t="str">
        <x:f>IF(A162="","",IF(K162="Disposition recorded",INDEX('Packing Receipt'!$F$8:$F$107,MATCH(A162,'Packing Receipt'!$A$8:$A$107,0))-I162,""))</x:f>
      </x:c>
      <x:c r="I162" s="24"/>
      <x:c r="J162" s="23"/>
      <x:c r="K162" s="25" t="str">
        <x:f>IF(LEN(A162&amp;"")=0,IF(COUNTA(A162,B162,C162,D162,E162,I162,J162)=0,"","Enter Receipt line ID"),IF(COUNTIFS('Packing Receipt'!$A$118:$A$217,A162)&lt;&gt;1,"Duplicate disposition",IF(COUNTIFS('Packing Receipt'!$A$8:$A$107,A162)&lt;&gt;1,"Missing or duplicate receipt",IF(INDEX('Packing Receipt'!$L$8:$L$107,MATCH(A162,'Packing Receipt'!$A$8:$A$107,0))&lt;&gt;"Linked","Receipt incomplete or stale",IF(OR(LEN(B162&amp;"")=0,LEN(D162&amp;"")=0,LEN(E162&amp;"")=0,LEN(I162&amp;"")=0),"Enter decision, reviewer, date and excluded quantity",IF(OR(NOT(ISNUMBER(E162)),E162&lt;=0),"Enter valid review date",IF(OR(OR(NOT(ISNUMBER(I162)),I162&lt;0,MOD(I162,1)&lt;&gt;0),I162&gt;INDEX('Packing Receipt'!$F$8:$F$107,MATCH(A162,'Packing Receipt'!$A$8:$A$107,0))),"Excluded quantity outside receipt count",IF(B162="Quarantined","Resolve quarantined receipt",IF(B162="Returned",IF(OR(I162&lt;&gt;INDEX('Packing Receipt'!$F$8:$F$107,MATCH(A162,'Packing Receipt'!$A$8:$A$107,0)),J162=""),"Record full return quantity and reference","Disposition recorded"),IF(B162="Accepted balance after return",IF(OR(I162&lt;=0,I162&gt;=INDEX('Packing Receipt'!$F$8:$F$107,MATCH(A162,'Packing Receipt'!$A$8:$A$107,0)),J162="",C162=""),"Record partial return and balance recheck","Disposition recorded"),IF(I162&lt;&gt;0,"Select a return disposition",IF(B162="Accepted",IF(OR(INDEX('Packing Receipt'!$I$8:$I$107,MATCH(A162,'Packing Receipt'!$A$8:$A$107,0))&gt;0,INDEX('Packing Receipt'!$J$8:$J$107,MATCH(A162,'Packing Receipt'!$A$8:$A$107,0))&lt;&gt;"None"),"Correction and recheck required","Disposition recorded"),IF(B162="Accepted after correction",IF(C162="","Enter correction and recheck reference","Disposition recorded"),"Select receipt decision")))))))))))))</x:f>
      </x:c>
      <x:c r="L162" s="1"/>
    </x:row>
    <x:row r="163" ht="28" customHeight="1">
      <x:c r="A163" s="23"/>
      <x:c r="B163" s="22"/>
      <x:c r="C163" s="23"/>
      <x:c r="D163" s="23"/>
      <x:c r="E163" s="26"/>
      <x:c r="F163" s="25" t="str">
        <x:f>IF(A163="","",IF(COUNTIFS('Packing Receipt'!$A$8:$A$107,A163)=1,INDEX('Packing Receipt'!$B$8:$B$107,MATCH(A163,'Packing Receipt'!$A$8:$A$107,0)),""))</x:f>
      </x:c>
      <x:c r="G163" s="25" t="str">
        <x:f>IF(A163="","",IF(COUNTIFS('Packing Receipt'!$A$8:$A$107,A163)=1,INDEX('Packing Receipt'!$C$8:$C$107,MATCH(A163,'Packing Receipt'!$A$8:$A$107,0)),""))</x:f>
      </x:c>
      <x:c r="H163" s="30" t="str">
        <x:f>IF(A163="","",IF(K163="Disposition recorded",INDEX('Packing Receipt'!$F$8:$F$107,MATCH(A163,'Packing Receipt'!$A$8:$A$107,0))-I163,""))</x:f>
      </x:c>
      <x:c r="I163" s="24"/>
      <x:c r="J163" s="23"/>
      <x:c r="K163" s="25" t="str">
        <x:f>IF(LEN(A163&amp;"")=0,IF(COUNTA(A163,B163,C163,D163,E163,I163,J163)=0,"","Enter Receipt line ID"),IF(COUNTIFS('Packing Receipt'!$A$118:$A$217,A163)&lt;&gt;1,"Duplicate disposition",IF(COUNTIFS('Packing Receipt'!$A$8:$A$107,A163)&lt;&gt;1,"Missing or duplicate receipt",IF(INDEX('Packing Receipt'!$L$8:$L$107,MATCH(A163,'Packing Receipt'!$A$8:$A$107,0))&lt;&gt;"Linked","Receipt incomplete or stale",IF(OR(LEN(B163&amp;"")=0,LEN(D163&amp;"")=0,LEN(E163&amp;"")=0,LEN(I163&amp;"")=0),"Enter decision, reviewer, date and excluded quantity",IF(OR(NOT(ISNUMBER(E163)),E163&lt;=0),"Enter valid review date",IF(OR(OR(NOT(ISNUMBER(I163)),I163&lt;0,MOD(I163,1)&lt;&gt;0),I163&gt;INDEX('Packing Receipt'!$F$8:$F$107,MATCH(A163,'Packing Receipt'!$A$8:$A$107,0))),"Excluded quantity outside receipt count",IF(B163="Quarantined","Resolve quarantined receipt",IF(B163="Returned",IF(OR(I163&lt;&gt;INDEX('Packing Receipt'!$F$8:$F$107,MATCH(A163,'Packing Receipt'!$A$8:$A$107,0)),J163=""),"Record full return quantity and reference","Disposition recorded"),IF(B163="Accepted balance after return",IF(OR(I163&lt;=0,I163&gt;=INDEX('Packing Receipt'!$F$8:$F$107,MATCH(A163,'Packing Receipt'!$A$8:$A$107,0)),J163="",C163=""),"Record partial return and balance recheck","Disposition recorded"),IF(I163&lt;&gt;0,"Select a return disposition",IF(B163="Accepted",IF(OR(INDEX('Packing Receipt'!$I$8:$I$107,MATCH(A163,'Packing Receipt'!$A$8:$A$107,0))&gt;0,INDEX('Packing Receipt'!$J$8:$J$107,MATCH(A163,'Packing Receipt'!$A$8:$A$107,0))&lt;&gt;"None"),"Correction and recheck required","Disposition recorded"),IF(B163="Accepted after correction",IF(C163="","Enter correction and recheck reference","Disposition recorded"),"Select receipt decision")))))))))))))</x:f>
      </x:c>
      <x:c r="L163" s="1"/>
    </x:row>
    <x:row r="164" ht="28" customHeight="1">
      <x:c r="A164" s="23"/>
      <x:c r="B164" s="22"/>
      <x:c r="C164" s="23"/>
      <x:c r="D164" s="23"/>
      <x:c r="E164" s="26"/>
      <x:c r="F164" s="25" t="str">
        <x:f>IF(A164="","",IF(COUNTIFS('Packing Receipt'!$A$8:$A$107,A164)=1,INDEX('Packing Receipt'!$B$8:$B$107,MATCH(A164,'Packing Receipt'!$A$8:$A$107,0)),""))</x:f>
      </x:c>
      <x:c r="G164" s="25" t="str">
        <x:f>IF(A164="","",IF(COUNTIFS('Packing Receipt'!$A$8:$A$107,A164)=1,INDEX('Packing Receipt'!$C$8:$C$107,MATCH(A164,'Packing Receipt'!$A$8:$A$107,0)),""))</x:f>
      </x:c>
      <x:c r="H164" s="30" t="str">
        <x:f>IF(A164="","",IF(K164="Disposition recorded",INDEX('Packing Receipt'!$F$8:$F$107,MATCH(A164,'Packing Receipt'!$A$8:$A$107,0))-I164,""))</x:f>
      </x:c>
      <x:c r="I164" s="24"/>
      <x:c r="J164" s="23"/>
      <x:c r="K164" s="25" t="str">
        <x:f>IF(LEN(A164&amp;"")=0,IF(COUNTA(A164,B164,C164,D164,E164,I164,J164)=0,"","Enter Receipt line ID"),IF(COUNTIFS('Packing Receipt'!$A$118:$A$217,A164)&lt;&gt;1,"Duplicate disposition",IF(COUNTIFS('Packing Receipt'!$A$8:$A$107,A164)&lt;&gt;1,"Missing or duplicate receipt",IF(INDEX('Packing Receipt'!$L$8:$L$107,MATCH(A164,'Packing Receipt'!$A$8:$A$107,0))&lt;&gt;"Linked","Receipt incomplete or stale",IF(OR(LEN(B164&amp;"")=0,LEN(D164&amp;"")=0,LEN(E164&amp;"")=0,LEN(I164&amp;"")=0),"Enter decision, reviewer, date and excluded quantity",IF(OR(NOT(ISNUMBER(E164)),E164&lt;=0),"Enter valid review date",IF(OR(OR(NOT(ISNUMBER(I164)),I164&lt;0,MOD(I164,1)&lt;&gt;0),I164&gt;INDEX('Packing Receipt'!$F$8:$F$107,MATCH(A164,'Packing Receipt'!$A$8:$A$107,0))),"Excluded quantity outside receipt count",IF(B164="Quarantined","Resolve quarantined receipt",IF(B164="Returned",IF(OR(I164&lt;&gt;INDEX('Packing Receipt'!$F$8:$F$107,MATCH(A164,'Packing Receipt'!$A$8:$A$107,0)),J164=""),"Record full return quantity and reference","Disposition recorded"),IF(B164="Accepted balance after return",IF(OR(I164&lt;=0,I164&gt;=INDEX('Packing Receipt'!$F$8:$F$107,MATCH(A164,'Packing Receipt'!$A$8:$A$107,0)),J164="",C164=""),"Record partial return and balance recheck","Disposition recorded"),IF(I164&lt;&gt;0,"Select a return disposition",IF(B164="Accepted",IF(OR(INDEX('Packing Receipt'!$I$8:$I$107,MATCH(A164,'Packing Receipt'!$A$8:$A$107,0))&gt;0,INDEX('Packing Receipt'!$J$8:$J$107,MATCH(A164,'Packing Receipt'!$A$8:$A$107,0))&lt;&gt;"None"),"Correction and recheck required","Disposition recorded"),IF(B164="Accepted after correction",IF(C164="","Enter correction and recheck reference","Disposition recorded"),"Select receipt decision")))))))))))))</x:f>
      </x:c>
      <x:c r="L164" s="1"/>
    </x:row>
    <x:row r="165" ht="28" customHeight="1">
      <x:c r="A165" s="23"/>
      <x:c r="B165" s="22"/>
      <x:c r="C165" s="23"/>
      <x:c r="D165" s="23"/>
      <x:c r="E165" s="26"/>
      <x:c r="F165" s="25" t="str">
        <x:f>IF(A165="","",IF(COUNTIFS('Packing Receipt'!$A$8:$A$107,A165)=1,INDEX('Packing Receipt'!$B$8:$B$107,MATCH(A165,'Packing Receipt'!$A$8:$A$107,0)),""))</x:f>
      </x:c>
      <x:c r="G165" s="25" t="str">
        <x:f>IF(A165="","",IF(COUNTIFS('Packing Receipt'!$A$8:$A$107,A165)=1,INDEX('Packing Receipt'!$C$8:$C$107,MATCH(A165,'Packing Receipt'!$A$8:$A$107,0)),""))</x:f>
      </x:c>
      <x:c r="H165" s="30" t="str">
        <x:f>IF(A165="","",IF(K165="Disposition recorded",INDEX('Packing Receipt'!$F$8:$F$107,MATCH(A165,'Packing Receipt'!$A$8:$A$107,0))-I165,""))</x:f>
      </x:c>
      <x:c r="I165" s="24"/>
      <x:c r="J165" s="23"/>
      <x:c r="K165" s="25" t="str">
        <x:f>IF(LEN(A165&amp;"")=0,IF(COUNTA(A165,B165,C165,D165,E165,I165,J165)=0,"","Enter Receipt line ID"),IF(COUNTIFS('Packing Receipt'!$A$118:$A$217,A165)&lt;&gt;1,"Duplicate disposition",IF(COUNTIFS('Packing Receipt'!$A$8:$A$107,A165)&lt;&gt;1,"Missing or duplicate receipt",IF(INDEX('Packing Receipt'!$L$8:$L$107,MATCH(A165,'Packing Receipt'!$A$8:$A$107,0))&lt;&gt;"Linked","Receipt incomplete or stale",IF(OR(LEN(B165&amp;"")=0,LEN(D165&amp;"")=0,LEN(E165&amp;"")=0,LEN(I165&amp;"")=0),"Enter decision, reviewer, date and excluded quantity",IF(OR(NOT(ISNUMBER(E165)),E165&lt;=0),"Enter valid review date",IF(OR(OR(NOT(ISNUMBER(I165)),I165&lt;0,MOD(I165,1)&lt;&gt;0),I165&gt;INDEX('Packing Receipt'!$F$8:$F$107,MATCH(A165,'Packing Receipt'!$A$8:$A$107,0))),"Excluded quantity outside receipt count",IF(B165="Quarantined","Resolve quarantined receipt",IF(B165="Returned",IF(OR(I165&lt;&gt;INDEX('Packing Receipt'!$F$8:$F$107,MATCH(A165,'Packing Receipt'!$A$8:$A$107,0)),J165=""),"Record full return quantity and reference","Disposition recorded"),IF(B165="Accepted balance after return",IF(OR(I165&lt;=0,I165&gt;=INDEX('Packing Receipt'!$F$8:$F$107,MATCH(A165,'Packing Receipt'!$A$8:$A$107,0)),J165="",C165=""),"Record partial return and balance recheck","Disposition recorded"),IF(I165&lt;&gt;0,"Select a return disposition",IF(B165="Accepted",IF(OR(INDEX('Packing Receipt'!$I$8:$I$107,MATCH(A165,'Packing Receipt'!$A$8:$A$107,0))&gt;0,INDEX('Packing Receipt'!$J$8:$J$107,MATCH(A165,'Packing Receipt'!$A$8:$A$107,0))&lt;&gt;"None"),"Correction and recheck required","Disposition recorded"),IF(B165="Accepted after correction",IF(C165="","Enter correction and recheck reference","Disposition recorded"),"Select receipt decision")))))))))))))</x:f>
      </x:c>
      <x:c r="L165" s="1"/>
    </x:row>
    <x:row r="166" ht="28" customHeight="1">
      <x:c r="A166" s="23"/>
      <x:c r="B166" s="22"/>
      <x:c r="C166" s="23"/>
      <x:c r="D166" s="23"/>
      <x:c r="E166" s="26"/>
      <x:c r="F166" s="25" t="str">
        <x:f>IF(A166="","",IF(COUNTIFS('Packing Receipt'!$A$8:$A$107,A166)=1,INDEX('Packing Receipt'!$B$8:$B$107,MATCH(A166,'Packing Receipt'!$A$8:$A$107,0)),""))</x:f>
      </x:c>
      <x:c r="G166" s="25" t="str">
        <x:f>IF(A166="","",IF(COUNTIFS('Packing Receipt'!$A$8:$A$107,A166)=1,INDEX('Packing Receipt'!$C$8:$C$107,MATCH(A166,'Packing Receipt'!$A$8:$A$107,0)),""))</x:f>
      </x:c>
      <x:c r="H166" s="30" t="str">
        <x:f>IF(A166="","",IF(K166="Disposition recorded",INDEX('Packing Receipt'!$F$8:$F$107,MATCH(A166,'Packing Receipt'!$A$8:$A$107,0))-I166,""))</x:f>
      </x:c>
      <x:c r="I166" s="24"/>
      <x:c r="J166" s="23"/>
      <x:c r="K166" s="25" t="str">
        <x:f>IF(LEN(A166&amp;"")=0,IF(COUNTA(A166,B166,C166,D166,E166,I166,J166)=0,"","Enter Receipt line ID"),IF(COUNTIFS('Packing Receipt'!$A$118:$A$217,A166)&lt;&gt;1,"Duplicate disposition",IF(COUNTIFS('Packing Receipt'!$A$8:$A$107,A166)&lt;&gt;1,"Missing or duplicate receipt",IF(INDEX('Packing Receipt'!$L$8:$L$107,MATCH(A166,'Packing Receipt'!$A$8:$A$107,0))&lt;&gt;"Linked","Receipt incomplete or stale",IF(OR(LEN(B166&amp;"")=0,LEN(D166&amp;"")=0,LEN(E166&amp;"")=0,LEN(I166&amp;"")=0),"Enter decision, reviewer, date and excluded quantity",IF(OR(NOT(ISNUMBER(E166)),E166&lt;=0),"Enter valid review date",IF(OR(OR(NOT(ISNUMBER(I166)),I166&lt;0,MOD(I166,1)&lt;&gt;0),I166&gt;INDEX('Packing Receipt'!$F$8:$F$107,MATCH(A166,'Packing Receipt'!$A$8:$A$107,0))),"Excluded quantity outside receipt count",IF(B166="Quarantined","Resolve quarantined receipt",IF(B166="Returned",IF(OR(I166&lt;&gt;INDEX('Packing Receipt'!$F$8:$F$107,MATCH(A166,'Packing Receipt'!$A$8:$A$107,0)),J166=""),"Record full return quantity and reference","Disposition recorded"),IF(B166="Accepted balance after return",IF(OR(I166&lt;=0,I166&gt;=INDEX('Packing Receipt'!$F$8:$F$107,MATCH(A166,'Packing Receipt'!$A$8:$A$107,0)),J166="",C166=""),"Record partial return and balance recheck","Disposition recorded"),IF(I166&lt;&gt;0,"Select a return disposition",IF(B166="Accepted",IF(OR(INDEX('Packing Receipt'!$I$8:$I$107,MATCH(A166,'Packing Receipt'!$A$8:$A$107,0))&gt;0,INDEX('Packing Receipt'!$J$8:$J$107,MATCH(A166,'Packing Receipt'!$A$8:$A$107,0))&lt;&gt;"None"),"Correction and recheck required","Disposition recorded"),IF(B166="Accepted after correction",IF(C166="","Enter correction and recheck reference","Disposition recorded"),"Select receipt decision")))))))))))))</x:f>
      </x:c>
      <x:c r="L166" s="1"/>
    </x:row>
    <x:row r="167" ht="28" customHeight="1">
      <x:c r="A167" s="23"/>
      <x:c r="B167" s="22"/>
      <x:c r="C167" s="23"/>
      <x:c r="D167" s="23"/>
      <x:c r="E167" s="26"/>
      <x:c r="F167" s="25" t="str">
        <x:f>IF(A167="","",IF(COUNTIFS('Packing Receipt'!$A$8:$A$107,A167)=1,INDEX('Packing Receipt'!$B$8:$B$107,MATCH(A167,'Packing Receipt'!$A$8:$A$107,0)),""))</x:f>
      </x:c>
      <x:c r="G167" s="25" t="str">
        <x:f>IF(A167="","",IF(COUNTIFS('Packing Receipt'!$A$8:$A$107,A167)=1,INDEX('Packing Receipt'!$C$8:$C$107,MATCH(A167,'Packing Receipt'!$A$8:$A$107,0)),""))</x:f>
      </x:c>
      <x:c r="H167" s="30" t="str">
        <x:f>IF(A167="","",IF(K167="Disposition recorded",INDEX('Packing Receipt'!$F$8:$F$107,MATCH(A167,'Packing Receipt'!$A$8:$A$107,0))-I167,""))</x:f>
      </x:c>
      <x:c r="I167" s="24"/>
      <x:c r="J167" s="23"/>
      <x:c r="K167" s="25" t="str">
        <x:f>IF(LEN(A167&amp;"")=0,IF(COUNTA(A167,B167,C167,D167,E167,I167,J167)=0,"","Enter Receipt line ID"),IF(COUNTIFS('Packing Receipt'!$A$118:$A$217,A167)&lt;&gt;1,"Duplicate disposition",IF(COUNTIFS('Packing Receipt'!$A$8:$A$107,A167)&lt;&gt;1,"Missing or duplicate receipt",IF(INDEX('Packing Receipt'!$L$8:$L$107,MATCH(A167,'Packing Receipt'!$A$8:$A$107,0))&lt;&gt;"Linked","Receipt incomplete or stale",IF(OR(LEN(B167&amp;"")=0,LEN(D167&amp;"")=0,LEN(E167&amp;"")=0,LEN(I167&amp;"")=0),"Enter decision, reviewer, date and excluded quantity",IF(OR(NOT(ISNUMBER(E167)),E167&lt;=0),"Enter valid review date",IF(OR(OR(NOT(ISNUMBER(I167)),I167&lt;0,MOD(I167,1)&lt;&gt;0),I167&gt;INDEX('Packing Receipt'!$F$8:$F$107,MATCH(A167,'Packing Receipt'!$A$8:$A$107,0))),"Excluded quantity outside receipt count",IF(B167="Quarantined","Resolve quarantined receipt",IF(B167="Returned",IF(OR(I167&lt;&gt;INDEX('Packing Receipt'!$F$8:$F$107,MATCH(A167,'Packing Receipt'!$A$8:$A$107,0)),J167=""),"Record full return quantity and reference","Disposition recorded"),IF(B167="Accepted balance after return",IF(OR(I167&lt;=0,I167&gt;=INDEX('Packing Receipt'!$F$8:$F$107,MATCH(A167,'Packing Receipt'!$A$8:$A$107,0)),J167="",C167=""),"Record partial return and balance recheck","Disposition recorded"),IF(I167&lt;&gt;0,"Select a return disposition",IF(B167="Accepted",IF(OR(INDEX('Packing Receipt'!$I$8:$I$107,MATCH(A167,'Packing Receipt'!$A$8:$A$107,0))&gt;0,INDEX('Packing Receipt'!$J$8:$J$107,MATCH(A167,'Packing Receipt'!$A$8:$A$107,0))&lt;&gt;"None"),"Correction and recheck required","Disposition recorded"),IF(B167="Accepted after correction",IF(C167="","Enter correction and recheck reference","Disposition recorded"),"Select receipt decision")))))))))))))</x:f>
      </x:c>
      <x:c r="L167" s="1"/>
    </x:row>
    <x:row r="168" ht="28" customHeight="1">
      <x:c r="A168" s="23"/>
      <x:c r="B168" s="22"/>
      <x:c r="C168" s="23"/>
      <x:c r="D168" s="23"/>
      <x:c r="E168" s="26"/>
      <x:c r="F168" s="25" t="str">
        <x:f>IF(A168="","",IF(COUNTIFS('Packing Receipt'!$A$8:$A$107,A168)=1,INDEX('Packing Receipt'!$B$8:$B$107,MATCH(A168,'Packing Receipt'!$A$8:$A$107,0)),""))</x:f>
      </x:c>
      <x:c r="G168" s="25" t="str">
        <x:f>IF(A168="","",IF(COUNTIFS('Packing Receipt'!$A$8:$A$107,A168)=1,INDEX('Packing Receipt'!$C$8:$C$107,MATCH(A168,'Packing Receipt'!$A$8:$A$107,0)),""))</x:f>
      </x:c>
      <x:c r="H168" s="30" t="str">
        <x:f>IF(A168="","",IF(K168="Disposition recorded",INDEX('Packing Receipt'!$F$8:$F$107,MATCH(A168,'Packing Receipt'!$A$8:$A$107,0))-I168,""))</x:f>
      </x:c>
      <x:c r="I168" s="24"/>
      <x:c r="J168" s="23"/>
      <x:c r="K168" s="25" t="str">
        <x:f>IF(LEN(A168&amp;"")=0,IF(COUNTA(A168,B168,C168,D168,E168,I168,J168)=0,"","Enter Receipt line ID"),IF(COUNTIFS('Packing Receipt'!$A$118:$A$217,A168)&lt;&gt;1,"Duplicate disposition",IF(COUNTIFS('Packing Receipt'!$A$8:$A$107,A168)&lt;&gt;1,"Missing or duplicate receipt",IF(INDEX('Packing Receipt'!$L$8:$L$107,MATCH(A168,'Packing Receipt'!$A$8:$A$107,0))&lt;&gt;"Linked","Receipt incomplete or stale",IF(OR(LEN(B168&amp;"")=0,LEN(D168&amp;"")=0,LEN(E168&amp;"")=0,LEN(I168&amp;"")=0),"Enter decision, reviewer, date and excluded quantity",IF(OR(NOT(ISNUMBER(E168)),E168&lt;=0),"Enter valid review date",IF(OR(OR(NOT(ISNUMBER(I168)),I168&lt;0,MOD(I168,1)&lt;&gt;0),I168&gt;INDEX('Packing Receipt'!$F$8:$F$107,MATCH(A168,'Packing Receipt'!$A$8:$A$107,0))),"Excluded quantity outside receipt count",IF(B168="Quarantined","Resolve quarantined receipt",IF(B168="Returned",IF(OR(I168&lt;&gt;INDEX('Packing Receipt'!$F$8:$F$107,MATCH(A168,'Packing Receipt'!$A$8:$A$107,0)),J168=""),"Record full return quantity and reference","Disposition recorded"),IF(B168="Accepted balance after return",IF(OR(I168&lt;=0,I168&gt;=INDEX('Packing Receipt'!$F$8:$F$107,MATCH(A168,'Packing Receipt'!$A$8:$A$107,0)),J168="",C168=""),"Record partial return and balance recheck","Disposition recorded"),IF(I168&lt;&gt;0,"Select a return disposition",IF(B168="Accepted",IF(OR(INDEX('Packing Receipt'!$I$8:$I$107,MATCH(A168,'Packing Receipt'!$A$8:$A$107,0))&gt;0,INDEX('Packing Receipt'!$J$8:$J$107,MATCH(A168,'Packing Receipt'!$A$8:$A$107,0))&lt;&gt;"None"),"Correction and recheck required","Disposition recorded"),IF(B168="Accepted after correction",IF(C168="","Enter correction and recheck reference","Disposition recorded"),"Select receipt decision")))))))))))))</x:f>
      </x:c>
      <x:c r="L168" s="1"/>
    </x:row>
    <x:row r="169" ht="28" customHeight="1">
      <x:c r="A169" s="23"/>
      <x:c r="B169" s="22"/>
      <x:c r="C169" s="23"/>
      <x:c r="D169" s="23"/>
      <x:c r="E169" s="26"/>
      <x:c r="F169" s="25" t="str">
        <x:f>IF(A169="","",IF(COUNTIFS('Packing Receipt'!$A$8:$A$107,A169)=1,INDEX('Packing Receipt'!$B$8:$B$107,MATCH(A169,'Packing Receipt'!$A$8:$A$107,0)),""))</x:f>
      </x:c>
      <x:c r="G169" s="25" t="str">
        <x:f>IF(A169="","",IF(COUNTIFS('Packing Receipt'!$A$8:$A$107,A169)=1,INDEX('Packing Receipt'!$C$8:$C$107,MATCH(A169,'Packing Receipt'!$A$8:$A$107,0)),""))</x:f>
      </x:c>
      <x:c r="H169" s="30" t="str">
        <x:f>IF(A169="","",IF(K169="Disposition recorded",INDEX('Packing Receipt'!$F$8:$F$107,MATCH(A169,'Packing Receipt'!$A$8:$A$107,0))-I169,""))</x:f>
      </x:c>
      <x:c r="I169" s="24"/>
      <x:c r="J169" s="23"/>
      <x:c r="K169" s="25" t="str">
        <x:f>IF(LEN(A169&amp;"")=0,IF(COUNTA(A169,B169,C169,D169,E169,I169,J169)=0,"","Enter Receipt line ID"),IF(COUNTIFS('Packing Receipt'!$A$118:$A$217,A169)&lt;&gt;1,"Duplicate disposition",IF(COUNTIFS('Packing Receipt'!$A$8:$A$107,A169)&lt;&gt;1,"Missing or duplicate receipt",IF(INDEX('Packing Receipt'!$L$8:$L$107,MATCH(A169,'Packing Receipt'!$A$8:$A$107,0))&lt;&gt;"Linked","Receipt incomplete or stale",IF(OR(LEN(B169&amp;"")=0,LEN(D169&amp;"")=0,LEN(E169&amp;"")=0,LEN(I169&amp;"")=0),"Enter decision, reviewer, date and excluded quantity",IF(OR(NOT(ISNUMBER(E169)),E169&lt;=0),"Enter valid review date",IF(OR(OR(NOT(ISNUMBER(I169)),I169&lt;0,MOD(I169,1)&lt;&gt;0),I169&gt;INDEX('Packing Receipt'!$F$8:$F$107,MATCH(A169,'Packing Receipt'!$A$8:$A$107,0))),"Excluded quantity outside receipt count",IF(B169="Quarantined","Resolve quarantined receipt",IF(B169="Returned",IF(OR(I169&lt;&gt;INDEX('Packing Receipt'!$F$8:$F$107,MATCH(A169,'Packing Receipt'!$A$8:$A$107,0)),J169=""),"Record full return quantity and reference","Disposition recorded"),IF(B169="Accepted balance after return",IF(OR(I169&lt;=0,I169&gt;=INDEX('Packing Receipt'!$F$8:$F$107,MATCH(A169,'Packing Receipt'!$A$8:$A$107,0)),J169="",C169=""),"Record partial return and balance recheck","Disposition recorded"),IF(I169&lt;&gt;0,"Select a return disposition",IF(B169="Accepted",IF(OR(INDEX('Packing Receipt'!$I$8:$I$107,MATCH(A169,'Packing Receipt'!$A$8:$A$107,0))&gt;0,INDEX('Packing Receipt'!$J$8:$J$107,MATCH(A169,'Packing Receipt'!$A$8:$A$107,0))&lt;&gt;"None"),"Correction and recheck required","Disposition recorded"),IF(B169="Accepted after correction",IF(C169="","Enter correction and recheck reference","Disposition recorded"),"Select receipt decision")))))))))))))</x:f>
      </x:c>
      <x:c r="L169" s="1"/>
    </x:row>
    <x:row r="170" ht="28" customHeight="1">
      <x:c r="A170" s="23"/>
      <x:c r="B170" s="22"/>
      <x:c r="C170" s="23"/>
      <x:c r="D170" s="23"/>
      <x:c r="E170" s="26"/>
      <x:c r="F170" s="25" t="str">
        <x:f>IF(A170="","",IF(COUNTIFS('Packing Receipt'!$A$8:$A$107,A170)=1,INDEX('Packing Receipt'!$B$8:$B$107,MATCH(A170,'Packing Receipt'!$A$8:$A$107,0)),""))</x:f>
      </x:c>
      <x:c r="G170" s="25" t="str">
        <x:f>IF(A170="","",IF(COUNTIFS('Packing Receipt'!$A$8:$A$107,A170)=1,INDEX('Packing Receipt'!$C$8:$C$107,MATCH(A170,'Packing Receipt'!$A$8:$A$107,0)),""))</x:f>
      </x:c>
      <x:c r="H170" s="30" t="str">
        <x:f>IF(A170="","",IF(K170="Disposition recorded",INDEX('Packing Receipt'!$F$8:$F$107,MATCH(A170,'Packing Receipt'!$A$8:$A$107,0))-I170,""))</x:f>
      </x:c>
      <x:c r="I170" s="24"/>
      <x:c r="J170" s="23"/>
      <x:c r="K170" s="25" t="str">
        <x:f>IF(LEN(A170&amp;"")=0,IF(COUNTA(A170,B170,C170,D170,E170,I170,J170)=0,"","Enter Receipt line ID"),IF(COUNTIFS('Packing Receipt'!$A$118:$A$217,A170)&lt;&gt;1,"Duplicate disposition",IF(COUNTIFS('Packing Receipt'!$A$8:$A$107,A170)&lt;&gt;1,"Missing or duplicate receipt",IF(INDEX('Packing Receipt'!$L$8:$L$107,MATCH(A170,'Packing Receipt'!$A$8:$A$107,0))&lt;&gt;"Linked","Receipt incomplete or stale",IF(OR(LEN(B170&amp;"")=0,LEN(D170&amp;"")=0,LEN(E170&amp;"")=0,LEN(I170&amp;"")=0),"Enter decision, reviewer, date and excluded quantity",IF(OR(NOT(ISNUMBER(E170)),E170&lt;=0),"Enter valid review date",IF(OR(OR(NOT(ISNUMBER(I170)),I170&lt;0,MOD(I170,1)&lt;&gt;0),I170&gt;INDEX('Packing Receipt'!$F$8:$F$107,MATCH(A170,'Packing Receipt'!$A$8:$A$107,0))),"Excluded quantity outside receipt count",IF(B170="Quarantined","Resolve quarantined receipt",IF(B170="Returned",IF(OR(I170&lt;&gt;INDEX('Packing Receipt'!$F$8:$F$107,MATCH(A170,'Packing Receipt'!$A$8:$A$107,0)),J170=""),"Record full return quantity and reference","Disposition recorded"),IF(B170="Accepted balance after return",IF(OR(I170&lt;=0,I170&gt;=INDEX('Packing Receipt'!$F$8:$F$107,MATCH(A170,'Packing Receipt'!$A$8:$A$107,0)),J170="",C170=""),"Record partial return and balance recheck","Disposition recorded"),IF(I170&lt;&gt;0,"Select a return disposition",IF(B170="Accepted",IF(OR(INDEX('Packing Receipt'!$I$8:$I$107,MATCH(A170,'Packing Receipt'!$A$8:$A$107,0))&gt;0,INDEX('Packing Receipt'!$J$8:$J$107,MATCH(A170,'Packing Receipt'!$A$8:$A$107,0))&lt;&gt;"None"),"Correction and recheck required","Disposition recorded"),IF(B170="Accepted after correction",IF(C170="","Enter correction and recheck reference","Disposition recorded"),"Select receipt decision")))))))))))))</x:f>
      </x:c>
      <x:c r="L170" s="1"/>
    </x:row>
    <x:row r="171" ht="28" customHeight="1">
      <x:c r="A171" s="23"/>
      <x:c r="B171" s="22"/>
      <x:c r="C171" s="23"/>
      <x:c r="D171" s="23"/>
      <x:c r="E171" s="26"/>
      <x:c r="F171" s="25" t="str">
        <x:f>IF(A171="","",IF(COUNTIFS('Packing Receipt'!$A$8:$A$107,A171)=1,INDEX('Packing Receipt'!$B$8:$B$107,MATCH(A171,'Packing Receipt'!$A$8:$A$107,0)),""))</x:f>
      </x:c>
      <x:c r="G171" s="25" t="str">
        <x:f>IF(A171="","",IF(COUNTIFS('Packing Receipt'!$A$8:$A$107,A171)=1,INDEX('Packing Receipt'!$C$8:$C$107,MATCH(A171,'Packing Receipt'!$A$8:$A$107,0)),""))</x:f>
      </x:c>
      <x:c r="H171" s="30" t="str">
        <x:f>IF(A171="","",IF(K171="Disposition recorded",INDEX('Packing Receipt'!$F$8:$F$107,MATCH(A171,'Packing Receipt'!$A$8:$A$107,0))-I171,""))</x:f>
      </x:c>
      <x:c r="I171" s="24"/>
      <x:c r="J171" s="23"/>
      <x:c r="K171" s="25" t="str">
        <x:f>IF(LEN(A171&amp;"")=0,IF(COUNTA(A171,B171,C171,D171,E171,I171,J171)=0,"","Enter Receipt line ID"),IF(COUNTIFS('Packing Receipt'!$A$118:$A$217,A171)&lt;&gt;1,"Duplicate disposition",IF(COUNTIFS('Packing Receipt'!$A$8:$A$107,A171)&lt;&gt;1,"Missing or duplicate receipt",IF(INDEX('Packing Receipt'!$L$8:$L$107,MATCH(A171,'Packing Receipt'!$A$8:$A$107,0))&lt;&gt;"Linked","Receipt incomplete or stale",IF(OR(LEN(B171&amp;"")=0,LEN(D171&amp;"")=0,LEN(E171&amp;"")=0,LEN(I171&amp;"")=0),"Enter decision, reviewer, date and excluded quantity",IF(OR(NOT(ISNUMBER(E171)),E171&lt;=0),"Enter valid review date",IF(OR(OR(NOT(ISNUMBER(I171)),I171&lt;0,MOD(I171,1)&lt;&gt;0),I171&gt;INDEX('Packing Receipt'!$F$8:$F$107,MATCH(A171,'Packing Receipt'!$A$8:$A$107,0))),"Excluded quantity outside receipt count",IF(B171="Quarantined","Resolve quarantined receipt",IF(B171="Returned",IF(OR(I171&lt;&gt;INDEX('Packing Receipt'!$F$8:$F$107,MATCH(A171,'Packing Receipt'!$A$8:$A$107,0)),J171=""),"Record full return quantity and reference","Disposition recorded"),IF(B171="Accepted balance after return",IF(OR(I171&lt;=0,I171&gt;=INDEX('Packing Receipt'!$F$8:$F$107,MATCH(A171,'Packing Receipt'!$A$8:$A$107,0)),J171="",C171=""),"Record partial return and balance recheck","Disposition recorded"),IF(I171&lt;&gt;0,"Select a return disposition",IF(B171="Accepted",IF(OR(INDEX('Packing Receipt'!$I$8:$I$107,MATCH(A171,'Packing Receipt'!$A$8:$A$107,0))&gt;0,INDEX('Packing Receipt'!$J$8:$J$107,MATCH(A171,'Packing Receipt'!$A$8:$A$107,0))&lt;&gt;"None"),"Correction and recheck required","Disposition recorded"),IF(B171="Accepted after correction",IF(C171="","Enter correction and recheck reference","Disposition recorded"),"Select receipt decision")))))))))))))</x:f>
      </x:c>
      <x:c r="L171" s="1"/>
    </x:row>
    <x:row r="172" ht="28" customHeight="1">
      <x:c r="A172" s="23"/>
      <x:c r="B172" s="22"/>
      <x:c r="C172" s="23"/>
      <x:c r="D172" s="23"/>
      <x:c r="E172" s="26"/>
      <x:c r="F172" s="25" t="str">
        <x:f>IF(A172="","",IF(COUNTIFS('Packing Receipt'!$A$8:$A$107,A172)=1,INDEX('Packing Receipt'!$B$8:$B$107,MATCH(A172,'Packing Receipt'!$A$8:$A$107,0)),""))</x:f>
      </x:c>
      <x:c r="G172" s="25" t="str">
        <x:f>IF(A172="","",IF(COUNTIFS('Packing Receipt'!$A$8:$A$107,A172)=1,INDEX('Packing Receipt'!$C$8:$C$107,MATCH(A172,'Packing Receipt'!$A$8:$A$107,0)),""))</x:f>
      </x:c>
      <x:c r="H172" s="30" t="str">
        <x:f>IF(A172="","",IF(K172="Disposition recorded",INDEX('Packing Receipt'!$F$8:$F$107,MATCH(A172,'Packing Receipt'!$A$8:$A$107,0))-I172,""))</x:f>
      </x:c>
      <x:c r="I172" s="24"/>
      <x:c r="J172" s="23"/>
      <x:c r="K172" s="25" t="str">
        <x:f>IF(LEN(A172&amp;"")=0,IF(COUNTA(A172,B172,C172,D172,E172,I172,J172)=0,"","Enter Receipt line ID"),IF(COUNTIFS('Packing Receipt'!$A$118:$A$217,A172)&lt;&gt;1,"Duplicate disposition",IF(COUNTIFS('Packing Receipt'!$A$8:$A$107,A172)&lt;&gt;1,"Missing or duplicate receipt",IF(INDEX('Packing Receipt'!$L$8:$L$107,MATCH(A172,'Packing Receipt'!$A$8:$A$107,0))&lt;&gt;"Linked","Receipt incomplete or stale",IF(OR(LEN(B172&amp;"")=0,LEN(D172&amp;"")=0,LEN(E172&amp;"")=0,LEN(I172&amp;"")=0),"Enter decision, reviewer, date and excluded quantity",IF(OR(NOT(ISNUMBER(E172)),E172&lt;=0),"Enter valid review date",IF(OR(OR(NOT(ISNUMBER(I172)),I172&lt;0,MOD(I172,1)&lt;&gt;0),I172&gt;INDEX('Packing Receipt'!$F$8:$F$107,MATCH(A172,'Packing Receipt'!$A$8:$A$107,0))),"Excluded quantity outside receipt count",IF(B172="Quarantined","Resolve quarantined receipt",IF(B172="Returned",IF(OR(I172&lt;&gt;INDEX('Packing Receipt'!$F$8:$F$107,MATCH(A172,'Packing Receipt'!$A$8:$A$107,0)),J172=""),"Record full return quantity and reference","Disposition recorded"),IF(B172="Accepted balance after return",IF(OR(I172&lt;=0,I172&gt;=INDEX('Packing Receipt'!$F$8:$F$107,MATCH(A172,'Packing Receipt'!$A$8:$A$107,0)),J172="",C172=""),"Record partial return and balance recheck","Disposition recorded"),IF(I172&lt;&gt;0,"Select a return disposition",IF(B172="Accepted",IF(OR(INDEX('Packing Receipt'!$I$8:$I$107,MATCH(A172,'Packing Receipt'!$A$8:$A$107,0))&gt;0,INDEX('Packing Receipt'!$J$8:$J$107,MATCH(A172,'Packing Receipt'!$A$8:$A$107,0))&lt;&gt;"None"),"Correction and recheck required","Disposition recorded"),IF(B172="Accepted after correction",IF(C172="","Enter correction and recheck reference","Disposition recorded"),"Select receipt decision")))))))))))))</x:f>
      </x:c>
      <x:c r="L172" s="1"/>
    </x:row>
    <x:row r="173" ht="28" customHeight="1">
      <x:c r="A173" s="23"/>
      <x:c r="B173" s="22"/>
      <x:c r="C173" s="23"/>
      <x:c r="D173" s="23"/>
      <x:c r="E173" s="26"/>
      <x:c r="F173" s="25" t="str">
        <x:f>IF(A173="","",IF(COUNTIFS('Packing Receipt'!$A$8:$A$107,A173)=1,INDEX('Packing Receipt'!$B$8:$B$107,MATCH(A173,'Packing Receipt'!$A$8:$A$107,0)),""))</x:f>
      </x:c>
      <x:c r="G173" s="25" t="str">
        <x:f>IF(A173="","",IF(COUNTIFS('Packing Receipt'!$A$8:$A$107,A173)=1,INDEX('Packing Receipt'!$C$8:$C$107,MATCH(A173,'Packing Receipt'!$A$8:$A$107,0)),""))</x:f>
      </x:c>
      <x:c r="H173" s="30" t="str">
        <x:f>IF(A173="","",IF(K173="Disposition recorded",INDEX('Packing Receipt'!$F$8:$F$107,MATCH(A173,'Packing Receipt'!$A$8:$A$107,0))-I173,""))</x:f>
      </x:c>
      <x:c r="I173" s="24"/>
      <x:c r="J173" s="23"/>
      <x:c r="K173" s="25" t="str">
        <x:f>IF(LEN(A173&amp;"")=0,IF(COUNTA(A173,B173,C173,D173,E173,I173,J173)=0,"","Enter Receipt line ID"),IF(COUNTIFS('Packing Receipt'!$A$118:$A$217,A173)&lt;&gt;1,"Duplicate disposition",IF(COUNTIFS('Packing Receipt'!$A$8:$A$107,A173)&lt;&gt;1,"Missing or duplicate receipt",IF(INDEX('Packing Receipt'!$L$8:$L$107,MATCH(A173,'Packing Receipt'!$A$8:$A$107,0))&lt;&gt;"Linked","Receipt incomplete or stale",IF(OR(LEN(B173&amp;"")=0,LEN(D173&amp;"")=0,LEN(E173&amp;"")=0,LEN(I173&amp;"")=0),"Enter decision, reviewer, date and excluded quantity",IF(OR(NOT(ISNUMBER(E173)),E173&lt;=0),"Enter valid review date",IF(OR(OR(NOT(ISNUMBER(I173)),I173&lt;0,MOD(I173,1)&lt;&gt;0),I173&gt;INDEX('Packing Receipt'!$F$8:$F$107,MATCH(A173,'Packing Receipt'!$A$8:$A$107,0))),"Excluded quantity outside receipt count",IF(B173="Quarantined","Resolve quarantined receipt",IF(B173="Returned",IF(OR(I173&lt;&gt;INDEX('Packing Receipt'!$F$8:$F$107,MATCH(A173,'Packing Receipt'!$A$8:$A$107,0)),J173=""),"Record full return quantity and reference","Disposition recorded"),IF(B173="Accepted balance after return",IF(OR(I173&lt;=0,I173&gt;=INDEX('Packing Receipt'!$F$8:$F$107,MATCH(A173,'Packing Receipt'!$A$8:$A$107,0)),J173="",C173=""),"Record partial return and balance recheck","Disposition recorded"),IF(I173&lt;&gt;0,"Select a return disposition",IF(B173="Accepted",IF(OR(INDEX('Packing Receipt'!$I$8:$I$107,MATCH(A173,'Packing Receipt'!$A$8:$A$107,0))&gt;0,INDEX('Packing Receipt'!$J$8:$J$107,MATCH(A173,'Packing Receipt'!$A$8:$A$107,0))&lt;&gt;"None"),"Correction and recheck required","Disposition recorded"),IF(B173="Accepted after correction",IF(C173="","Enter correction and recheck reference","Disposition recorded"),"Select receipt decision")))))))))))))</x:f>
      </x:c>
      <x:c r="L173" s="1"/>
    </x:row>
    <x:row r="174" ht="28" customHeight="1">
      <x:c r="A174" s="23"/>
      <x:c r="B174" s="22"/>
      <x:c r="C174" s="23"/>
      <x:c r="D174" s="23"/>
      <x:c r="E174" s="26"/>
      <x:c r="F174" s="25" t="str">
        <x:f>IF(A174="","",IF(COUNTIFS('Packing Receipt'!$A$8:$A$107,A174)=1,INDEX('Packing Receipt'!$B$8:$B$107,MATCH(A174,'Packing Receipt'!$A$8:$A$107,0)),""))</x:f>
      </x:c>
      <x:c r="G174" s="25" t="str">
        <x:f>IF(A174="","",IF(COUNTIFS('Packing Receipt'!$A$8:$A$107,A174)=1,INDEX('Packing Receipt'!$C$8:$C$107,MATCH(A174,'Packing Receipt'!$A$8:$A$107,0)),""))</x:f>
      </x:c>
      <x:c r="H174" s="30" t="str">
        <x:f>IF(A174="","",IF(K174="Disposition recorded",INDEX('Packing Receipt'!$F$8:$F$107,MATCH(A174,'Packing Receipt'!$A$8:$A$107,0))-I174,""))</x:f>
      </x:c>
      <x:c r="I174" s="24"/>
      <x:c r="J174" s="23"/>
      <x:c r="K174" s="25" t="str">
        <x:f>IF(LEN(A174&amp;"")=0,IF(COUNTA(A174,B174,C174,D174,E174,I174,J174)=0,"","Enter Receipt line ID"),IF(COUNTIFS('Packing Receipt'!$A$118:$A$217,A174)&lt;&gt;1,"Duplicate disposition",IF(COUNTIFS('Packing Receipt'!$A$8:$A$107,A174)&lt;&gt;1,"Missing or duplicate receipt",IF(INDEX('Packing Receipt'!$L$8:$L$107,MATCH(A174,'Packing Receipt'!$A$8:$A$107,0))&lt;&gt;"Linked","Receipt incomplete or stale",IF(OR(LEN(B174&amp;"")=0,LEN(D174&amp;"")=0,LEN(E174&amp;"")=0,LEN(I174&amp;"")=0),"Enter decision, reviewer, date and excluded quantity",IF(OR(NOT(ISNUMBER(E174)),E174&lt;=0),"Enter valid review date",IF(OR(OR(NOT(ISNUMBER(I174)),I174&lt;0,MOD(I174,1)&lt;&gt;0),I174&gt;INDEX('Packing Receipt'!$F$8:$F$107,MATCH(A174,'Packing Receipt'!$A$8:$A$107,0))),"Excluded quantity outside receipt count",IF(B174="Quarantined","Resolve quarantined receipt",IF(B174="Returned",IF(OR(I174&lt;&gt;INDEX('Packing Receipt'!$F$8:$F$107,MATCH(A174,'Packing Receipt'!$A$8:$A$107,0)),J174=""),"Record full return quantity and reference","Disposition recorded"),IF(B174="Accepted balance after return",IF(OR(I174&lt;=0,I174&gt;=INDEX('Packing Receipt'!$F$8:$F$107,MATCH(A174,'Packing Receipt'!$A$8:$A$107,0)),J174="",C174=""),"Record partial return and balance recheck","Disposition recorded"),IF(I174&lt;&gt;0,"Select a return disposition",IF(B174="Accepted",IF(OR(INDEX('Packing Receipt'!$I$8:$I$107,MATCH(A174,'Packing Receipt'!$A$8:$A$107,0))&gt;0,INDEX('Packing Receipt'!$J$8:$J$107,MATCH(A174,'Packing Receipt'!$A$8:$A$107,0))&lt;&gt;"None"),"Correction and recheck required","Disposition recorded"),IF(B174="Accepted after correction",IF(C174="","Enter correction and recheck reference","Disposition recorded"),"Select receipt decision")))))))))))))</x:f>
      </x:c>
      <x:c r="L174" s="1"/>
    </x:row>
    <x:row r="175" ht="28" customHeight="1">
      <x:c r="A175" s="23"/>
      <x:c r="B175" s="22"/>
      <x:c r="C175" s="23"/>
      <x:c r="D175" s="23"/>
      <x:c r="E175" s="26"/>
      <x:c r="F175" s="25" t="str">
        <x:f>IF(A175="","",IF(COUNTIFS('Packing Receipt'!$A$8:$A$107,A175)=1,INDEX('Packing Receipt'!$B$8:$B$107,MATCH(A175,'Packing Receipt'!$A$8:$A$107,0)),""))</x:f>
      </x:c>
      <x:c r="G175" s="25" t="str">
        <x:f>IF(A175="","",IF(COUNTIFS('Packing Receipt'!$A$8:$A$107,A175)=1,INDEX('Packing Receipt'!$C$8:$C$107,MATCH(A175,'Packing Receipt'!$A$8:$A$107,0)),""))</x:f>
      </x:c>
      <x:c r="H175" s="30" t="str">
        <x:f>IF(A175="","",IF(K175="Disposition recorded",INDEX('Packing Receipt'!$F$8:$F$107,MATCH(A175,'Packing Receipt'!$A$8:$A$107,0))-I175,""))</x:f>
      </x:c>
      <x:c r="I175" s="24"/>
      <x:c r="J175" s="23"/>
      <x:c r="K175" s="25" t="str">
        <x:f>IF(LEN(A175&amp;"")=0,IF(COUNTA(A175,B175,C175,D175,E175,I175,J175)=0,"","Enter Receipt line ID"),IF(COUNTIFS('Packing Receipt'!$A$118:$A$217,A175)&lt;&gt;1,"Duplicate disposition",IF(COUNTIFS('Packing Receipt'!$A$8:$A$107,A175)&lt;&gt;1,"Missing or duplicate receipt",IF(INDEX('Packing Receipt'!$L$8:$L$107,MATCH(A175,'Packing Receipt'!$A$8:$A$107,0))&lt;&gt;"Linked","Receipt incomplete or stale",IF(OR(LEN(B175&amp;"")=0,LEN(D175&amp;"")=0,LEN(E175&amp;"")=0,LEN(I175&amp;"")=0),"Enter decision, reviewer, date and excluded quantity",IF(OR(NOT(ISNUMBER(E175)),E175&lt;=0),"Enter valid review date",IF(OR(OR(NOT(ISNUMBER(I175)),I175&lt;0,MOD(I175,1)&lt;&gt;0),I175&gt;INDEX('Packing Receipt'!$F$8:$F$107,MATCH(A175,'Packing Receipt'!$A$8:$A$107,0))),"Excluded quantity outside receipt count",IF(B175="Quarantined","Resolve quarantined receipt",IF(B175="Returned",IF(OR(I175&lt;&gt;INDEX('Packing Receipt'!$F$8:$F$107,MATCH(A175,'Packing Receipt'!$A$8:$A$107,0)),J175=""),"Record full return quantity and reference","Disposition recorded"),IF(B175="Accepted balance after return",IF(OR(I175&lt;=0,I175&gt;=INDEX('Packing Receipt'!$F$8:$F$107,MATCH(A175,'Packing Receipt'!$A$8:$A$107,0)),J175="",C175=""),"Record partial return and balance recheck","Disposition recorded"),IF(I175&lt;&gt;0,"Select a return disposition",IF(B175="Accepted",IF(OR(INDEX('Packing Receipt'!$I$8:$I$107,MATCH(A175,'Packing Receipt'!$A$8:$A$107,0))&gt;0,INDEX('Packing Receipt'!$J$8:$J$107,MATCH(A175,'Packing Receipt'!$A$8:$A$107,0))&lt;&gt;"None"),"Correction and recheck required","Disposition recorded"),IF(B175="Accepted after correction",IF(C175="","Enter correction and recheck reference","Disposition recorded"),"Select receipt decision")))))))))))))</x:f>
      </x:c>
      <x:c r="L175" s="1"/>
    </x:row>
    <x:row r="176" ht="28" customHeight="1">
      <x:c r="A176" s="23"/>
      <x:c r="B176" s="22"/>
      <x:c r="C176" s="23"/>
      <x:c r="D176" s="23"/>
      <x:c r="E176" s="26"/>
      <x:c r="F176" s="25" t="str">
        <x:f>IF(A176="","",IF(COUNTIFS('Packing Receipt'!$A$8:$A$107,A176)=1,INDEX('Packing Receipt'!$B$8:$B$107,MATCH(A176,'Packing Receipt'!$A$8:$A$107,0)),""))</x:f>
      </x:c>
      <x:c r="G176" s="25" t="str">
        <x:f>IF(A176="","",IF(COUNTIFS('Packing Receipt'!$A$8:$A$107,A176)=1,INDEX('Packing Receipt'!$C$8:$C$107,MATCH(A176,'Packing Receipt'!$A$8:$A$107,0)),""))</x:f>
      </x:c>
      <x:c r="H176" s="30" t="str">
        <x:f>IF(A176="","",IF(K176="Disposition recorded",INDEX('Packing Receipt'!$F$8:$F$107,MATCH(A176,'Packing Receipt'!$A$8:$A$107,0))-I176,""))</x:f>
      </x:c>
      <x:c r="I176" s="24"/>
      <x:c r="J176" s="23"/>
      <x:c r="K176" s="25" t="str">
        <x:f>IF(LEN(A176&amp;"")=0,IF(COUNTA(A176,B176,C176,D176,E176,I176,J176)=0,"","Enter Receipt line ID"),IF(COUNTIFS('Packing Receipt'!$A$118:$A$217,A176)&lt;&gt;1,"Duplicate disposition",IF(COUNTIFS('Packing Receipt'!$A$8:$A$107,A176)&lt;&gt;1,"Missing or duplicate receipt",IF(INDEX('Packing Receipt'!$L$8:$L$107,MATCH(A176,'Packing Receipt'!$A$8:$A$107,0))&lt;&gt;"Linked","Receipt incomplete or stale",IF(OR(LEN(B176&amp;"")=0,LEN(D176&amp;"")=0,LEN(E176&amp;"")=0,LEN(I176&amp;"")=0),"Enter decision, reviewer, date and excluded quantity",IF(OR(NOT(ISNUMBER(E176)),E176&lt;=0),"Enter valid review date",IF(OR(OR(NOT(ISNUMBER(I176)),I176&lt;0,MOD(I176,1)&lt;&gt;0),I176&gt;INDEX('Packing Receipt'!$F$8:$F$107,MATCH(A176,'Packing Receipt'!$A$8:$A$107,0))),"Excluded quantity outside receipt count",IF(B176="Quarantined","Resolve quarantined receipt",IF(B176="Returned",IF(OR(I176&lt;&gt;INDEX('Packing Receipt'!$F$8:$F$107,MATCH(A176,'Packing Receipt'!$A$8:$A$107,0)),J176=""),"Record full return quantity and reference","Disposition recorded"),IF(B176="Accepted balance after return",IF(OR(I176&lt;=0,I176&gt;=INDEX('Packing Receipt'!$F$8:$F$107,MATCH(A176,'Packing Receipt'!$A$8:$A$107,0)),J176="",C176=""),"Record partial return and balance recheck","Disposition recorded"),IF(I176&lt;&gt;0,"Select a return disposition",IF(B176="Accepted",IF(OR(INDEX('Packing Receipt'!$I$8:$I$107,MATCH(A176,'Packing Receipt'!$A$8:$A$107,0))&gt;0,INDEX('Packing Receipt'!$J$8:$J$107,MATCH(A176,'Packing Receipt'!$A$8:$A$107,0))&lt;&gt;"None"),"Correction and recheck required","Disposition recorded"),IF(B176="Accepted after correction",IF(C176="","Enter correction and recheck reference","Disposition recorded"),"Select receipt decision")))))))))))))</x:f>
      </x:c>
      <x:c r="L176" s="1"/>
    </x:row>
    <x:row r="177" ht="28" customHeight="1">
      <x:c r="A177" s="23"/>
      <x:c r="B177" s="22"/>
      <x:c r="C177" s="23"/>
      <x:c r="D177" s="23"/>
      <x:c r="E177" s="26"/>
      <x:c r="F177" s="25" t="str">
        <x:f>IF(A177="","",IF(COUNTIFS('Packing Receipt'!$A$8:$A$107,A177)=1,INDEX('Packing Receipt'!$B$8:$B$107,MATCH(A177,'Packing Receipt'!$A$8:$A$107,0)),""))</x:f>
      </x:c>
      <x:c r="G177" s="25" t="str">
        <x:f>IF(A177="","",IF(COUNTIFS('Packing Receipt'!$A$8:$A$107,A177)=1,INDEX('Packing Receipt'!$C$8:$C$107,MATCH(A177,'Packing Receipt'!$A$8:$A$107,0)),""))</x:f>
      </x:c>
      <x:c r="H177" s="30" t="str">
        <x:f>IF(A177="","",IF(K177="Disposition recorded",INDEX('Packing Receipt'!$F$8:$F$107,MATCH(A177,'Packing Receipt'!$A$8:$A$107,0))-I177,""))</x:f>
      </x:c>
      <x:c r="I177" s="24"/>
      <x:c r="J177" s="23"/>
      <x:c r="K177" s="25" t="str">
        <x:f>IF(LEN(A177&amp;"")=0,IF(COUNTA(A177,B177,C177,D177,E177,I177,J177)=0,"","Enter Receipt line ID"),IF(COUNTIFS('Packing Receipt'!$A$118:$A$217,A177)&lt;&gt;1,"Duplicate disposition",IF(COUNTIFS('Packing Receipt'!$A$8:$A$107,A177)&lt;&gt;1,"Missing or duplicate receipt",IF(INDEX('Packing Receipt'!$L$8:$L$107,MATCH(A177,'Packing Receipt'!$A$8:$A$107,0))&lt;&gt;"Linked","Receipt incomplete or stale",IF(OR(LEN(B177&amp;"")=0,LEN(D177&amp;"")=0,LEN(E177&amp;"")=0,LEN(I177&amp;"")=0),"Enter decision, reviewer, date and excluded quantity",IF(OR(NOT(ISNUMBER(E177)),E177&lt;=0),"Enter valid review date",IF(OR(OR(NOT(ISNUMBER(I177)),I177&lt;0,MOD(I177,1)&lt;&gt;0),I177&gt;INDEX('Packing Receipt'!$F$8:$F$107,MATCH(A177,'Packing Receipt'!$A$8:$A$107,0))),"Excluded quantity outside receipt count",IF(B177="Quarantined","Resolve quarantined receipt",IF(B177="Returned",IF(OR(I177&lt;&gt;INDEX('Packing Receipt'!$F$8:$F$107,MATCH(A177,'Packing Receipt'!$A$8:$A$107,0)),J177=""),"Record full return quantity and reference","Disposition recorded"),IF(B177="Accepted balance after return",IF(OR(I177&lt;=0,I177&gt;=INDEX('Packing Receipt'!$F$8:$F$107,MATCH(A177,'Packing Receipt'!$A$8:$A$107,0)),J177="",C177=""),"Record partial return and balance recheck","Disposition recorded"),IF(I177&lt;&gt;0,"Select a return disposition",IF(B177="Accepted",IF(OR(INDEX('Packing Receipt'!$I$8:$I$107,MATCH(A177,'Packing Receipt'!$A$8:$A$107,0))&gt;0,INDEX('Packing Receipt'!$J$8:$J$107,MATCH(A177,'Packing Receipt'!$A$8:$A$107,0))&lt;&gt;"None"),"Correction and recheck required","Disposition recorded"),IF(B177="Accepted after correction",IF(C177="","Enter correction and recheck reference","Disposition recorded"),"Select receipt decision")))))))))))))</x:f>
      </x:c>
      <x:c r="L177" s="1"/>
    </x:row>
    <x:row r="178" ht="28" customHeight="1">
      <x:c r="A178" s="23"/>
      <x:c r="B178" s="22"/>
      <x:c r="C178" s="23"/>
      <x:c r="D178" s="23"/>
      <x:c r="E178" s="26"/>
      <x:c r="F178" s="25" t="str">
        <x:f>IF(A178="","",IF(COUNTIFS('Packing Receipt'!$A$8:$A$107,A178)=1,INDEX('Packing Receipt'!$B$8:$B$107,MATCH(A178,'Packing Receipt'!$A$8:$A$107,0)),""))</x:f>
      </x:c>
      <x:c r="G178" s="25" t="str">
        <x:f>IF(A178="","",IF(COUNTIFS('Packing Receipt'!$A$8:$A$107,A178)=1,INDEX('Packing Receipt'!$C$8:$C$107,MATCH(A178,'Packing Receipt'!$A$8:$A$107,0)),""))</x:f>
      </x:c>
      <x:c r="H178" s="30" t="str">
        <x:f>IF(A178="","",IF(K178="Disposition recorded",INDEX('Packing Receipt'!$F$8:$F$107,MATCH(A178,'Packing Receipt'!$A$8:$A$107,0))-I178,""))</x:f>
      </x:c>
      <x:c r="I178" s="24"/>
      <x:c r="J178" s="23"/>
      <x:c r="K178" s="25" t="str">
        <x:f>IF(LEN(A178&amp;"")=0,IF(COUNTA(A178,B178,C178,D178,E178,I178,J178)=0,"","Enter Receipt line ID"),IF(COUNTIFS('Packing Receipt'!$A$118:$A$217,A178)&lt;&gt;1,"Duplicate disposition",IF(COUNTIFS('Packing Receipt'!$A$8:$A$107,A178)&lt;&gt;1,"Missing or duplicate receipt",IF(INDEX('Packing Receipt'!$L$8:$L$107,MATCH(A178,'Packing Receipt'!$A$8:$A$107,0))&lt;&gt;"Linked","Receipt incomplete or stale",IF(OR(LEN(B178&amp;"")=0,LEN(D178&amp;"")=0,LEN(E178&amp;"")=0,LEN(I178&amp;"")=0),"Enter decision, reviewer, date and excluded quantity",IF(OR(NOT(ISNUMBER(E178)),E178&lt;=0),"Enter valid review date",IF(OR(OR(NOT(ISNUMBER(I178)),I178&lt;0,MOD(I178,1)&lt;&gt;0),I178&gt;INDEX('Packing Receipt'!$F$8:$F$107,MATCH(A178,'Packing Receipt'!$A$8:$A$107,0))),"Excluded quantity outside receipt count",IF(B178="Quarantined","Resolve quarantined receipt",IF(B178="Returned",IF(OR(I178&lt;&gt;INDEX('Packing Receipt'!$F$8:$F$107,MATCH(A178,'Packing Receipt'!$A$8:$A$107,0)),J178=""),"Record full return quantity and reference","Disposition recorded"),IF(B178="Accepted balance after return",IF(OR(I178&lt;=0,I178&gt;=INDEX('Packing Receipt'!$F$8:$F$107,MATCH(A178,'Packing Receipt'!$A$8:$A$107,0)),J178="",C178=""),"Record partial return and balance recheck","Disposition recorded"),IF(I178&lt;&gt;0,"Select a return disposition",IF(B178="Accepted",IF(OR(INDEX('Packing Receipt'!$I$8:$I$107,MATCH(A178,'Packing Receipt'!$A$8:$A$107,0))&gt;0,INDEX('Packing Receipt'!$J$8:$J$107,MATCH(A178,'Packing Receipt'!$A$8:$A$107,0))&lt;&gt;"None"),"Correction and recheck required","Disposition recorded"),IF(B178="Accepted after correction",IF(C178="","Enter correction and recheck reference","Disposition recorded"),"Select receipt decision")))))))))))))</x:f>
      </x:c>
      <x:c r="L178" s="1"/>
    </x:row>
    <x:row r="179" ht="28" customHeight="1">
      <x:c r="A179" s="23"/>
      <x:c r="B179" s="22"/>
      <x:c r="C179" s="23"/>
      <x:c r="D179" s="23"/>
      <x:c r="E179" s="26"/>
      <x:c r="F179" s="25" t="str">
        <x:f>IF(A179="","",IF(COUNTIFS('Packing Receipt'!$A$8:$A$107,A179)=1,INDEX('Packing Receipt'!$B$8:$B$107,MATCH(A179,'Packing Receipt'!$A$8:$A$107,0)),""))</x:f>
      </x:c>
      <x:c r="G179" s="25" t="str">
        <x:f>IF(A179="","",IF(COUNTIFS('Packing Receipt'!$A$8:$A$107,A179)=1,INDEX('Packing Receipt'!$C$8:$C$107,MATCH(A179,'Packing Receipt'!$A$8:$A$107,0)),""))</x:f>
      </x:c>
      <x:c r="H179" s="30" t="str">
        <x:f>IF(A179="","",IF(K179="Disposition recorded",INDEX('Packing Receipt'!$F$8:$F$107,MATCH(A179,'Packing Receipt'!$A$8:$A$107,0))-I179,""))</x:f>
      </x:c>
      <x:c r="I179" s="24"/>
      <x:c r="J179" s="23"/>
      <x:c r="K179" s="25" t="str">
        <x:f>IF(LEN(A179&amp;"")=0,IF(COUNTA(A179,B179,C179,D179,E179,I179,J179)=0,"","Enter Receipt line ID"),IF(COUNTIFS('Packing Receipt'!$A$118:$A$217,A179)&lt;&gt;1,"Duplicate disposition",IF(COUNTIFS('Packing Receipt'!$A$8:$A$107,A179)&lt;&gt;1,"Missing or duplicate receipt",IF(INDEX('Packing Receipt'!$L$8:$L$107,MATCH(A179,'Packing Receipt'!$A$8:$A$107,0))&lt;&gt;"Linked","Receipt incomplete or stale",IF(OR(LEN(B179&amp;"")=0,LEN(D179&amp;"")=0,LEN(E179&amp;"")=0,LEN(I179&amp;"")=0),"Enter decision, reviewer, date and excluded quantity",IF(OR(NOT(ISNUMBER(E179)),E179&lt;=0),"Enter valid review date",IF(OR(OR(NOT(ISNUMBER(I179)),I179&lt;0,MOD(I179,1)&lt;&gt;0),I179&gt;INDEX('Packing Receipt'!$F$8:$F$107,MATCH(A179,'Packing Receipt'!$A$8:$A$107,0))),"Excluded quantity outside receipt count",IF(B179="Quarantined","Resolve quarantined receipt",IF(B179="Returned",IF(OR(I179&lt;&gt;INDEX('Packing Receipt'!$F$8:$F$107,MATCH(A179,'Packing Receipt'!$A$8:$A$107,0)),J179=""),"Record full return quantity and reference","Disposition recorded"),IF(B179="Accepted balance after return",IF(OR(I179&lt;=0,I179&gt;=INDEX('Packing Receipt'!$F$8:$F$107,MATCH(A179,'Packing Receipt'!$A$8:$A$107,0)),J179="",C179=""),"Record partial return and balance recheck","Disposition recorded"),IF(I179&lt;&gt;0,"Select a return disposition",IF(B179="Accepted",IF(OR(INDEX('Packing Receipt'!$I$8:$I$107,MATCH(A179,'Packing Receipt'!$A$8:$A$107,0))&gt;0,INDEX('Packing Receipt'!$J$8:$J$107,MATCH(A179,'Packing Receipt'!$A$8:$A$107,0))&lt;&gt;"None"),"Correction and recheck required","Disposition recorded"),IF(B179="Accepted after correction",IF(C179="","Enter correction and recheck reference","Disposition recorded"),"Select receipt decision")))))))))))))</x:f>
      </x:c>
      <x:c r="L179" s="1"/>
    </x:row>
    <x:row r="180" ht="28" customHeight="1">
      <x:c r="A180" s="23"/>
      <x:c r="B180" s="22"/>
      <x:c r="C180" s="23"/>
      <x:c r="D180" s="23"/>
      <x:c r="E180" s="26"/>
      <x:c r="F180" s="25" t="str">
        <x:f>IF(A180="","",IF(COUNTIFS('Packing Receipt'!$A$8:$A$107,A180)=1,INDEX('Packing Receipt'!$B$8:$B$107,MATCH(A180,'Packing Receipt'!$A$8:$A$107,0)),""))</x:f>
      </x:c>
      <x:c r="G180" s="25" t="str">
        <x:f>IF(A180="","",IF(COUNTIFS('Packing Receipt'!$A$8:$A$107,A180)=1,INDEX('Packing Receipt'!$C$8:$C$107,MATCH(A180,'Packing Receipt'!$A$8:$A$107,0)),""))</x:f>
      </x:c>
      <x:c r="H180" s="30" t="str">
        <x:f>IF(A180="","",IF(K180="Disposition recorded",INDEX('Packing Receipt'!$F$8:$F$107,MATCH(A180,'Packing Receipt'!$A$8:$A$107,0))-I180,""))</x:f>
      </x:c>
      <x:c r="I180" s="24"/>
      <x:c r="J180" s="23"/>
      <x:c r="K180" s="25" t="str">
        <x:f>IF(LEN(A180&amp;"")=0,IF(COUNTA(A180,B180,C180,D180,E180,I180,J180)=0,"","Enter Receipt line ID"),IF(COUNTIFS('Packing Receipt'!$A$118:$A$217,A180)&lt;&gt;1,"Duplicate disposition",IF(COUNTIFS('Packing Receipt'!$A$8:$A$107,A180)&lt;&gt;1,"Missing or duplicate receipt",IF(INDEX('Packing Receipt'!$L$8:$L$107,MATCH(A180,'Packing Receipt'!$A$8:$A$107,0))&lt;&gt;"Linked","Receipt incomplete or stale",IF(OR(LEN(B180&amp;"")=0,LEN(D180&amp;"")=0,LEN(E180&amp;"")=0,LEN(I180&amp;"")=0),"Enter decision, reviewer, date and excluded quantity",IF(OR(NOT(ISNUMBER(E180)),E180&lt;=0),"Enter valid review date",IF(OR(OR(NOT(ISNUMBER(I180)),I180&lt;0,MOD(I180,1)&lt;&gt;0),I180&gt;INDEX('Packing Receipt'!$F$8:$F$107,MATCH(A180,'Packing Receipt'!$A$8:$A$107,0))),"Excluded quantity outside receipt count",IF(B180="Quarantined","Resolve quarantined receipt",IF(B180="Returned",IF(OR(I180&lt;&gt;INDEX('Packing Receipt'!$F$8:$F$107,MATCH(A180,'Packing Receipt'!$A$8:$A$107,0)),J180=""),"Record full return quantity and reference","Disposition recorded"),IF(B180="Accepted balance after return",IF(OR(I180&lt;=0,I180&gt;=INDEX('Packing Receipt'!$F$8:$F$107,MATCH(A180,'Packing Receipt'!$A$8:$A$107,0)),J180="",C180=""),"Record partial return and balance recheck","Disposition recorded"),IF(I180&lt;&gt;0,"Select a return disposition",IF(B180="Accepted",IF(OR(INDEX('Packing Receipt'!$I$8:$I$107,MATCH(A180,'Packing Receipt'!$A$8:$A$107,0))&gt;0,INDEX('Packing Receipt'!$J$8:$J$107,MATCH(A180,'Packing Receipt'!$A$8:$A$107,0))&lt;&gt;"None"),"Correction and recheck required","Disposition recorded"),IF(B180="Accepted after correction",IF(C180="","Enter correction and recheck reference","Disposition recorded"),"Select receipt decision")))))))))))))</x:f>
      </x:c>
      <x:c r="L180" s="1"/>
    </x:row>
    <x:row r="181" ht="28" customHeight="1">
      <x:c r="A181" s="23"/>
      <x:c r="B181" s="22"/>
      <x:c r="C181" s="23"/>
      <x:c r="D181" s="23"/>
      <x:c r="E181" s="26"/>
      <x:c r="F181" s="25" t="str">
        <x:f>IF(A181="","",IF(COUNTIFS('Packing Receipt'!$A$8:$A$107,A181)=1,INDEX('Packing Receipt'!$B$8:$B$107,MATCH(A181,'Packing Receipt'!$A$8:$A$107,0)),""))</x:f>
      </x:c>
      <x:c r="G181" s="25" t="str">
        <x:f>IF(A181="","",IF(COUNTIFS('Packing Receipt'!$A$8:$A$107,A181)=1,INDEX('Packing Receipt'!$C$8:$C$107,MATCH(A181,'Packing Receipt'!$A$8:$A$107,0)),""))</x:f>
      </x:c>
      <x:c r="H181" s="30" t="str">
        <x:f>IF(A181="","",IF(K181="Disposition recorded",INDEX('Packing Receipt'!$F$8:$F$107,MATCH(A181,'Packing Receipt'!$A$8:$A$107,0))-I181,""))</x:f>
      </x:c>
      <x:c r="I181" s="24"/>
      <x:c r="J181" s="23"/>
      <x:c r="K181" s="25" t="str">
        <x:f>IF(LEN(A181&amp;"")=0,IF(COUNTA(A181,B181,C181,D181,E181,I181,J181)=0,"","Enter Receipt line ID"),IF(COUNTIFS('Packing Receipt'!$A$118:$A$217,A181)&lt;&gt;1,"Duplicate disposition",IF(COUNTIFS('Packing Receipt'!$A$8:$A$107,A181)&lt;&gt;1,"Missing or duplicate receipt",IF(INDEX('Packing Receipt'!$L$8:$L$107,MATCH(A181,'Packing Receipt'!$A$8:$A$107,0))&lt;&gt;"Linked","Receipt incomplete or stale",IF(OR(LEN(B181&amp;"")=0,LEN(D181&amp;"")=0,LEN(E181&amp;"")=0,LEN(I181&amp;"")=0),"Enter decision, reviewer, date and excluded quantity",IF(OR(NOT(ISNUMBER(E181)),E181&lt;=0),"Enter valid review date",IF(OR(OR(NOT(ISNUMBER(I181)),I181&lt;0,MOD(I181,1)&lt;&gt;0),I181&gt;INDEX('Packing Receipt'!$F$8:$F$107,MATCH(A181,'Packing Receipt'!$A$8:$A$107,0))),"Excluded quantity outside receipt count",IF(B181="Quarantined","Resolve quarantined receipt",IF(B181="Returned",IF(OR(I181&lt;&gt;INDEX('Packing Receipt'!$F$8:$F$107,MATCH(A181,'Packing Receipt'!$A$8:$A$107,0)),J181=""),"Record full return quantity and reference","Disposition recorded"),IF(B181="Accepted balance after return",IF(OR(I181&lt;=0,I181&gt;=INDEX('Packing Receipt'!$F$8:$F$107,MATCH(A181,'Packing Receipt'!$A$8:$A$107,0)),J181="",C181=""),"Record partial return and balance recheck","Disposition recorded"),IF(I181&lt;&gt;0,"Select a return disposition",IF(B181="Accepted",IF(OR(INDEX('Packing Receipt'!$I$8:$I$107,MATCH(A181,'Packing Receipt'!$A$8:$A$107,0))&gt;0,INDEX('Packing Receipt'!$J$8:$J$107,MATCH(A181,'Packing Receipt'!$A$8:$A$107,0))&lt;&gt;"None"),"Correction and recheck required","Disposition recorded"),IF(B181="Accepted after correction",IF(C181="","Enter correction and recheck reference","Disposition recorded"),"Select receipt decision")))))))))))))</x:f>
      </x:c>
      <x:c r="L181" s="1"/>
    </x:row>
    <x:row r="182" ht="28" customHeight="1">
      <x:c r="A182" s="23"/>
      <x:c r="B182" s="22"/>
      <x:c r="C182" s="23"/>
      <x:c r="D182" s="23"/>
      <x:c r="E182" s="26"/>
      <x:c r="F182" s="25" t="str">
        <x:f>IF(A182="","",IF(COUNTIFS('Packing Receipt'!$A$8:$A$107,A182)=1,INDEX('Packing Receipt'!$B$8:$B$107,MATCH(A182,'Packing Receipt'!$A$8:$A$107,0)),""))</x:f>
      </x:c>
      <x:c r="G182" s="25" t="str">
        <x:f>IF(A182="","",IF(COUNTIFS('Packing Receipt'!$A$8:$A$107,A182)=1,INDEX('Packing Receipt'!$C$8:$C$107,MATCH(A182,'Packing Receipt'!$A$8:$A$107,0)),""))</x:f>
      </x:c>
      <x:c r="H182" s="30" t="str">
        <x:f>IF(A182="","",IF(K182="Disposition recorded",INDEX('Packing Receipt'!$F$8:$F$107,MATCH(A182,'Packing Receipt'!$A$8:$A$107,0))-I182,""))</x:f>
      </x:c>
      <x:c r="I182" s="24"/>
      <x:c r="J182" s="23"/>
      <x:c r="K182" s="25" t="str">
        <x:f>IF(LEN(A182&amp;"")=0,IF(COUNTA(A182,B182,C182,D182,E182,I182,J182)=0,"","Enter Receipt line ID"),IF(COUNTIFS('Packing Receipt'!$A$118:$A$217,A182)&lt;&gt;1,"Duplicate disposition",IF(COUNTIFS('Packing Receipt'!$A$8:$A$107,A182)&lt;&gt;1,"Missing or duplicate receipt",IF(INDEX('Packing Receipt'!$L$8:$L$107,MATCH(A182,'Packing Receipt'!$A$8:$A$107,0))&lt;&gt;"Linked","Receipt incomplete or stale",IF(OR(LEN(B182&amp;"")=0,LEN(D182&amp;"")=0,LEN(E182&amp;"")=0,LEN(I182&amp;"")=0),"Enter decision, reviewer, date and excluded quantity",IF(OR(NOT(ISNUMBER(E182)),E182&lt;=0),"Enter valid review date",IF(OR(OR(NOT(ISNUMBER(I182)),I182&lt;0,MOD(I182,1)&lt;&gt;0),I182&gt;INDEX('Packing Receipt'!$F$8:$F$107,MATCH(A182,'Packing Receipt'!$A$8:$A$107,0))),"Excluded quantity outside receipt count",IF(B182="Quarantined","Resolve quarantined receipt",IF(B182="Returned",IF(OR(I182&lt;&gt;INDEX('Packing Receipt'!$F$8:$F$107,MATCH(A182,'Packing Receipt'!$A$8:$A$107,0)),J182=""),"Record full return quantity and reference","Disposition recorded"),IF(B182="Accepted balance after return",IF(OR(I182&lt;=0,I182&gt;=INDEX('Packing Receipt'!$F$8:$F$107,MATCH(A182,'Packing Receipt'!$A$8:$A$107,0)),J182="",C182=""),"Record partial return and balance recheck","Disposition recorded"),IF(I182&lt;&gt;0,"Select a return disposition",IF(B182="Accepted",IF(OR(INDEX('Packing Receipt'!$I$8:$I$107,MATCH(A182,'Packing Receipt'!$A$8:$A$107,0))&gt;0,INDEX('Packing Receipt'!$J$8:$J$107,MATCH(A182,'Packing Receipt'!$A$8:$A$107,0))&lt;&gt;"None"),"Correction and recheck required","Disposition recorded"),IF(B182="Accepted after correction",IF(C182="","Enter correction and recheck reference","Disposition recorded"),"Select receipt decision")))))))))))))</x:f>
      </x:c>
      <x:c r="L182" s="1"/>
    </x:row>
    <x:row r="183" ht="28" customHeight="1">
      <x:c r="A183" s="23"/>
      <x:c r="B183" s="22"/>
      <x:c r="C183" s="23"/>
      <x:c r="D183" s="23"/>
      <x:c r="E183" s="26"/>
      <x:c r="F183" s="25" t="str">
        <x:f>IF(A183="","",IF(COUNTIFS('Packing Receipt'!$A$8:$A$107,A183)=1,INDEX('Packing Receipt'!$B$8:$B$107,MATCH(A183,'Packing Receipt'!$A$8:$A$107,0)),""))</x:f>
      </x:c>
      <x:c r="G183" s="25" t="str">
        <x:f>IF(A183="","",IF(COUNTIFS('Packing Receipt'!$A$8:$A$107,A183)=1,INDEX('Packing Receipt'!$C$8:$C$107,MATCH(A183,'Packing Receipt'!$A$8:$A$107,0)),""))</x:f>
      </x:c>
      <x:c r="H183" s="30" t="str">
        <x:f>IF(A183="","",IF(K183="Disposition recorded",INDEX('Packing Receipt'!$F$8:$F$107,MATCH(A183,'Packing Receipt'!$A$8:$A$107,0))-I183,""))</x:f>
      </x:c>
      <x:c r="I183" s="24"/>
      <x:c r="J183" s="23"/>
      <x:c r="K183" s="25" t="str">
        <x:f>IF(LEN(A183&amp;"")=0,IF(COUNTA(A183,B183,C183,D183,E183,I183,J183)=0,"","Enter Receipt line ID"),IF(COUNTIFS('Packing Receipt'!$A$118:$A$217,A183)&lt;&gt;1,"Duplicate disposition",IF(COUNTIFS('Packing Receipt'!$A$8:$A$107,A183)&lt;&gt;1,"Missing or duplicate receipt",IF(INDEX('Packing Receipt'!$L$8:$L$107,MATCH(A183,'Packing Receipt'!$A$8:$A$107,0))&lt;&gt;"Linked","Receipt incomplete or stale",IF(OR(LEN(B183&amp;"")=0,LEN(D183&amp;"")=0,LEN(E183&amp;"")=0,LEN(I183&amp;"")=0),"Enter decision, reviewer, date and excluded quantity",IF(OR(NOT(ISNUMBER(E183)),E183&lt;=0),"Enter valid review date",IF(OR(OR(NOT(ISNUMBER(I183)),I183&lt;0,MOD(I183,1)&lt;&gt;0),I183&gt;INDEX('Packing Receipt'!$F$8:$F$107,MATCH(A183,'Packing Receipt'!$A$8:$A$107,0))),"Excluded quantity outside receipt count",IF(B183="Quarantined","Resolve quarantined receipt",IF(B183="Returned",IF(OR(I183&lt;&gt;INDEX('Packing Receipt'!$F$8:$F$107,MATCH(A183,'Packing Receipt'!$A$8:$A$107,0)),J183=""),"Record full return quantity and reference","Disposition recorded"),IF(B183="Accepted balance after return",IF(OR(I183&lt;=0,I183&gt;=INDEX('Packing Receipt'!$F$8:$F$107,MATCH(A183,'Packing Receipt'!$A$8:$A$107,0)),J183="",C183=""),"Record partial return and balance recheck","Disposition recorded"),IF(I183&lt;&gt;0,"Select a return disposition",IF(B183="Accepted",IF(OR(INDEX('Packing Receipt'!$I$8:$I$107,MATCH(A183,'Packing Receipt'!$A$8:$A$107,0))&gt;0,INDEX('Packing Receipt'!$J$8:$J$107,MATCH(A183,'Packing Receipt'!$A$8:$A$107,0))&lt;&gt;"None"),"Correction and recheck required","Disposition recorded"),IF(B183="Accepted after correction",IF(C183="","Enter correction and recheck reference","Disposition recorded"),"Select receipt decision")))))))))))))</x:f>
      </x:c>
      <x:c r="L183" s="1"/>
    </x:row>
    <x:row r="184" ht="28" customHeight="1">
      <x:c r="A184" s="23"/>
      <x:c r="B184" s="22"/>
      <x:c r="C184" s="23"/>
      <x:c r="D184" s="23"/>
      <x:c r="E184" s="26"/>
      <x:c r="F184" s="25" t="str">
        <x:f>IF(A184="","",IF(COUNTIFS('Packing Receipt'!$A$8:$A$107,A184)=1,INDEX('Packing Receipt'!$B$8:$B$107,MATCH(A184,'Packing Receipt'!$A$8:$A$107,0)),""))</x:f>
      </x:c>
      <x:c r="G184" s="25" t="str">
        <x:f>IF(A184="","",IF(COUNTIFS('Packing Receipt'!$A$8:$A$107,A184)=1,INDEX('Packing Receipt'!$C$8:$C$107,MATCH(A184,'Packing Receipt'!$A$8:$A$107,0)),""))</x:f>
      </x:c>
      <x:c r="H184" s="30" t="str">
        <x:f>IF(A184="","",IF(K184="Disposition recorded",INDEX('Packing Receipt'!$F$8:$F$107,MATCH(A184,'Packing Receipt'!$A$8:$A$107,0))-I184,""))</x:f>
      </x:c>
      <x:c r="I184" s="24"/>
      <x:c r="J184" s="23"/>
      <x:c r="K184" s="25" t="str">
        <x:f>IF(LEN(A184&amp;"")=0,IF(COUNTA(A184,B184,C184,D184,E184,I184,J184)=0,"","Enter Receipt line ID"),IF(COUNTIFS('Packing Receipt'!$A$118:$A$217,A184)&lt;&gt;1,"Duplicate disposition",IF(COUNTIFS('Packing Receipt'!$A$8:$A$107,A184)&lt;&gt;1,"Missing or duplicate receipt",IF(INDEX('Packing Receipt'!$L$8:$L$107,MATCH(A184,'Packing Receipt'!$A$8:$A$107,0))&lt;&gt;"Linked","Receipt incomplete or stale",IF(OR(LEN(B184&amp;"")=0,LEN(D184&amp;"")=0,LEN(E184&amp;"")=0,LEN(I184&amp;"")=0),"Enter decision, reviewer, date and excluded quantity",IF(OR(NOT(ISNUMBER(E184)),E184&lt;=0),"Enter valid review date",IF(OR(OR(NOT(ISNUMBER(I184)),I184&lt;0,MOD(I184,1)&lt;&gt;0),I184&gt;INDEX('Packing Receipt'!$F$8:$F$107,MATCH(A184,'Packing Receipt'!$A$8:$A$107,0))),"Excluded quantity outside receipt count",IF(B184="Quarantined","Resolve quarantined receipt",IF(B184="Returned",IF(OR(I184&lt;&gt;INDEX('Packing Receipt'!$F$8:$F$107,MATCH(A184,'Packing Receipt'!$A$8:$A$107,0)),J184=""),"Record full return quantity and reference","Disposition recorded"),IF(B184="Accepted balance after return",IF(OR(I184&lt;=0,I184&gt;=INDEX('Packing Receipt'!$F$8:$F$107,MATCH(A184,'Packing Receipt'!$A$8:$A$107,0)),J184="",C184=""),"Record partial return and balance recheck","Disposition recorded"),IF(I184&lt;&gt;0,"Select a return disposition",IF(B184="Accepted",IF(OR(INDEX('Packing Receipt'!$I$8:$I$107,MATCH(A184,'Packing Receipt'!$A$8:$A$107,0))&gt;0,INDEX('Packing Receipt'!$J$8:$J$107,MATCH(A184,'Packing Receipt'!$A$8:$A$107,0))&lt;&gt;"None"),"Correction and recheck required","Disposition recorded"),IF(B184="Accepted after correction",IF(C184="","Enter correction and recheck reference","Disposition recorded"),"Select receipt decision")))))))))))))</x:f>
      </x:c>
      <x:c r="L184" s="1"/>
    </x:row>
    <x:row r="185" ht="28" customHeight="1">
      <x:c r="A185" s="23"/>
      <x:c r="B185" s="22"/>
      <x:c r="C185" s="23"/>
      <x:c r="D185" s="23"/>
      <x:c r="E185" s="26"/>
      <x:c r="F185" s="25" t="str">
        <x:f>IF(A185="","",IF(COUNTIFS('Packing Receipt'!$A$8:$A$107,A185)=1,INDEX('Packing Receipt'!$B$8:$B$107,MATCH(A185,'Packing Receipt'!$A$8:$A$107,0)),""))</x:f>
      </x:c>
      <x:c r="G185" s="25" t="str">
        <x:f>IF(A185="","",IF(COUNTIFS('Packing Receipt'!$A$8:$A$107,A185)=1,INDEX('Packing Receipt'!$C$8:$C$107,MATCH(A185,'Packing Receipt'!$A$8:$A$107,0)),""))</x:f>
      </x:c>
      <x:c r="H185" s="30" t="str">
        <x:f>IF(A185="","",IF(K185="Disposition recorded",INDEX('Packing Receipt'!$F$8:$F$107,MATCH(A185,'Packing Receipt'!$A$8:$A$107,0))-I185,""))</x:f>
      </x:c>
      <x:c r="I185" s="24"/>
      <x:c r="J185" s="23"/>
      <x:c r="K185" s="25" t="str">
        <x:f>IF(LEN(A185&amp;"")=0,IF(COUNTA(A185,B185,C185,D185,E185,I185,J185)=0,"","Enter Receipt line ID"),IF(COUNTIFS('Packing Receipt'!$A$118:$A$217,A185)&lt;&gt;1,"Duplicate disposition",IF(COUNTIFS('Packing Receipt'!$A$8:$A$107,A185)&lt;&gt;1,"Missing or duplicate receipt",IF(INDEX('Packing Receipt'!$L$8:$L$107,MATCH(A185,'Packing Receipt'!$A$8:$A$107,0))&lt;&gt;"Linked","Receipt incomplete or stale",IF(OR(LEN(B185&amp;"")=0,LEN(D185&amp;"")=0,LEN(E185&amp;"")=0,LEN(I185&amp;"")=0),"Enter decision, reviewer, date and excluded quantity",IF(OR(NOT(ISNUMBER(E185)),E185&lt;=0),"Enter valid review date",IF(OR(OR(NOT(ISNUMBER(I185)),I185&lt;0,MOD(I185,1)&lt;&gt;0),I185&gt;INDEX('Packing Receipt'!$F$8:$F$107,MATCH(A185,'Packing Receipt'!$A$8:$A$107,0))),"Excluded quantity outside receipt count",IF(B185="Quarantined","Resolve quarantined receipt",IF(B185="Returned",IF(OR(I185&lt;&gt;INDEX('Packing Receipt'!$F$8:$F$107,MATCH(A185,'Packing Receipt'!$A$8:$A$107,0)),J185=""),"Record full return quantity and reference","Disposition recorded"),IF(B185="Accepted balance after return",IF(OR(I185&lt;=0,I185&gt;=INDEX('Packing Receipt'!$F$8:$F$107,MATCH(A185,'Packing Receipt'!$A$8:$A$107,0)),J185="",C185=""),"Record partial return and balance recheck","Disposition recorded"),IF(I185&lt;&gt;0,"Select a return disposition",IF(B185="Accepted",IF(OR(INDEX('Packing Receipt'!$I$8:$I$107,MATCH(A185,'Packing Receipt'!$A$8:$A$107,0))&gt;0,INDEX('Packing Receipt'!$J$8:$J$107,MATCH(A185,'Packing Receipt'!$A$8:$A$107,0))&lt;&gt;"None"),"Correction and recheck required","Disposition recorded"),IF(B185="Accepted after correction",IF(C185="","Enter correction and recheck reference","Disposition recorded"),"Select receipt decision")))))))))))))</x:f>
      </x:c>
      <x:c r="L185" s="1"/>
    </x:row>
    <x:row r="186" ht="28" customHeight="1">
      <x:c r="A186" s="23"/>
      <x:c r="B186" s="22"/>
      <x:c r="C186" s="23"/>
      <x:c r="D186" s="23"/>
      <x:c r="E186" s="26"/>
      <x:c r="F186" s="25" t="str">
        <x:f>IF(A186="","",IF(COUNTIFS('Packing Receipt'!$A$8:$A$107,A186)=1,INDEX('Packing Receipt'!$B$8:$B$107,MATCH(A186,'Packing Receipt'!$A$8:$A$107,0)),""))</x:f>
      </x:c>
      <x:c r="G186" s="25" t="str">
        <x:f>IF(A186="","",IF(COUNTIFS('Packing Receipt'!$A$8:$A$107,A186)=1,INDEX('Packing Receipt'!$C$8:$C$107,MATCH(A186,'Packing Receipt'!$A$8:$A$107,0)),""))</x:f>
      </x:c>
      <x:c r="H186" s="30" t="str">
        <x:f>IF(A186="","",IF(K186="Disposition recorded",INDEX('Packing Receipt'!$F$8:$F$107,MATCH(A186,'Packing Receipt'!$A$8:$A$107,0))-I186,""))</x:f>
      </x:c>
      <x:c r="I186" s="24"/>
      <x:c r="J186" s="23"/>
      <x:c r="K186" s="25" t="str">
        <x:f>IF(LEN(A186&amp;"")=0,IF(COUNTA(A186,B186,C186,D186,E186,I186,J186)=0,"","Enter Receipt line ID"),IF(COUNTIFS('Packing Receipt'!$A$118:$A$217,A186)&lt;&gt;1,"Duplicate disposition",IF(COUNTIFS('Packing Receipt'!$A$8:$A$107,A186)&lt;&gt;1,"Missing or duplicate receipt",IF(INDEX('Packing Receipt'!$L$8:$L$107,MATCH(A186,'Packing Receipt'!$A$8:$A$107,0))&lt;&gt;"Linked","Receipt incomplete or stale",IF(OR(LEN(B186&amp;"")=0,LEN(D186&amp;"")=0,LEN(E186&amp;"")=0,LEN(I186&amp;"")=0),"Enter decision, reviewer, date and excluded quantity",IF(OR(NOT(ISNUMBER(E186)),E186&lt;=0),"Enter valid review date",IF(OR(OR(NOT(ISNUMBER(I186)),I186&lt;0,MOD(I186,1)&lt;&gt;0),I186&gt;INDEX('Packing Receipt'!$F$8:$F$107,MATCH(A186,'Packing Receipt'!$A$8:$A$107,0))),"Excluded quantity outside receipt count",IF(B186="Quarantined","Resolve quarantined receipt",IF(B186="Returned",IF(OR(I186&lt;&gt;INDEX('Packing Receipt'!$F$8:$F$107,MATCH(A186,'Packing Receipt'!$A$8:$A$107,0)),J186=""),"Record full return quantity and reference","Disposition recorded"),IF(B186="Accepted balance after return",IF(OR(I186&lt;=0,I186&gt;=INDEX('Packing Receipt'!$F$8:$F$107,MATCH(A186,'Packing Receipt'!$A$8:$A$107,0)),J186="",C186=""),"Record partial return and balance recheck","Disposition recorded"),IF(I186&lt;&gt;0,"Select a return disposition",IF(B186="Accepted",IF(OR(INDEX('Packing Receipt'!$I$8:$I$107,MATCH(A186,'Packing Receipt'!$A$8:$A$107,0))&gt;0,INDEX('Packing Receipt'!$J$8:$J$107,MATCH(A186,'Packing Receipt'!$A$8:$A$107,0))&lt;&gt;"None"),"Correction and recheck required","Disposition recorded"),IF(B186="Accepted after correction",IF(C186="","Enter correction and recheck reference","Disposition recorded"),"Select receipt decision")))))))))))))</x:f>
      </x:c>
      <x:c r="L186" s="1"/>
    </x:row>
    <x:row r="187" ht="28" customHeight="1">
      <x:c r="A187" s="23"/>
      <x:c r="B187" s="22"/>
      <x:c r="C187" s="23"/>
      <x:c r="D187" s="23"/>
      <x:c r="E187" s="26"/>
      <x:c r="F187" s="25" t="str">
        <x:f>IF(A187="","",IF(COUNTIFS('Packing Receipt'!$A$8:$A$107,A187)=1,INDEX('Packing Receipt'!$B$8:$B$107,MATCH(A187,'Packing Receipt'!$A$8:$A$107,0)),""))</x:f>
      </x:c>
      <x:c r="G187" s="25" t="str">
        <x:f>IF(A187="","",IF(COUNTIFS('Packing Receipt'!$A$8:$A$107,A187)=1,INDEX('Packing Receipt'!$C$8:$C$107,MATCH(A187,'Packing Receipt'!$A$8:$A$107,0)),""))</x:f>
      </x:c>
      <x:c r="H187" s="30" t="str">
        <x:f>IF(A187="","",IF(K187="Disposition recorded",INDEX('Packing Receipt'!$F$8:$F$107,MATCH(A187,'Packing Receipt'!$A$8:$A$107,0))-I187,""))</x:f>
      </x:c>
      <x:c r="I187" s="24"/>
      <x:c r="J187" s="23"/>
      <x:c r="K187" s="25" t="str">
        <x:f>IF(LEN(A187&amp;"")=0,IF(COUNTA(A187,B187,C187,D187,E187,I187,J187)=0,"","Enter Receipt line ID"),IF(COUNTIFS('Packing Receipt'!$A$118:$A$217,A187)&lt;&gt;1,"Duplicate disposition",IF(COUNTIFS('Packing Receipt'!$A$8:$A$107,A187)&lt;&gt;1,"Missing or duplicate receipt",IF(INDEX('Packing Receipt'!$L$8:$L$107,MATCH(A187,'Packing Receipt'!$A$8:$A$107,0))&lt;&gt;"Linked","Receipt incomplete or stale",IF(OR(LEN(B187&amp;"")=0,LEN(D187&amp;"")=0,LEN(E187&amp;"")=0,LEN(I187&amp;"")=0),"Enter decision, reviewer, date and excluded quantity",IF(OR(NOT(ISNUMBER(E187)),E187&lt;=0),"Enter valid review date",IF(OR(OR(NOT(ISNUMBER(I187)),I187&lt;0,MOD(I187,1)&lt;&gt;0),I187&gt;INDEX('Packing Receipt'!$F$8:$F$107,MATCH(A187,'Packing Receipt'!$A$8:$A$107,0))),"Excluded quantity outside receipt count",IF(B187="Quarantined","Resolve quarantined receipt",IF(B187="Returned",IF(OR(I187&lt;&gt;INDEX('Packing Receipt'!$F$8:$F$107,MATCH(A187,'Packing Receipt'!$A$8:$A$107,0)),J187=""),"Record full return quantity and reference","Disposition recorded"),IF(B187="Accepted balance after return",IF(OR(I187&lt;=0,I187&gt;=INDEX('Packing Receipt'!$F$8:$F$107,MATCH(A187,'Packing Receipt'!$A$8:$A$107,0)),J187="",C187=""),"Record partial return and balance recheck","Disposition recorded"),IF(I187&lt;&gt;0,"Select a return disposition",IF(B187="Accepted",IF(OR(INDEX('Packing Receipt'!$I$8:$I$107,MATCH(A187,'Packing Receipt'!$A$8:$A$107,0))&gt;0,INDEX('Packing Receipt'!$J$8:$J$107,MATCH(A187,'Packing Receipt'!$A$8:$A$107,0))&lt;&gt;"None"),"Correction and recheck required","Disposition recorded"),IF(B187="Accepted after correction",IF(C187="","Enter correction and recheck reference","Disposition recorded"),"Select receipt decision")))))))))))))</x:f>
      </x:c>
      <x:c r="L187" s="1"/>
    </x:row>
    <x:row r="188" ht="28" customHeight="1">
      <x:c r="A188" s="23"/>
      <x:c r="B188" s="22"/>
      <x:c r="C188" s="23"/>
      <x:c r="D188" s="23"/>
      <x:c r="E188" s="26"/>
      <x:c r="F188" s="25" t="str">
        <x:f>IF(A188="","",IF(COUNTIFS('Packing Receipt'!$A$8:$A$107,A188)=1,INDEX('Packing Receipt'!$B$8:$B$107,MATCH(A188,'Packing Receipt'!$A$8:$A$107,0)),""))</x:f>
      </x:c>
      <x:c r="G188" s="25" t="str">
        <x:f>IF(A188="","",IF(COUNTIFS('Packing Receipt'!$A$8:$A$107,A188)=1,INDEX('Packing Receipt'!$C$8:$C$107,MATCH(A188,'Packing Receipt'!$A$8:$A$107,0)),""))</x:f>
      </x:c>
      <x:c r="H188" s="30" t="str">
        <x:f>IF(A188="","",IF(K188="Disposition recorded",INDEX('Packing Receipt'!$F$8:$F$107,MATCH(A188,'Packing Receipt'!$A$8:$A$107,0))-I188,""))</x:f>
      </x:c>
      <x:c r="I188" s="24"/>
      <x:c r="J188" s="23"/>
      <x:c r="K188" s="25" t="str">
        <x:f>IF(LEN(A188&amp;"")=0,IF(COUNTA(A188,B188,C188,D188,E188,I188,J188)=0,"","Enter Receipt line ID"),IF(COUNTIFS('Packing Receipt'!$A$118:$A$217,A188)&lt;&gt;1,"Duplicate disposition",IF(COUNTIFS('Packing Receipt'!$A$8:$A$107,A188)&lt;&gt;1,"Missing or duplicate receipt",IF(INDEX('Packing Receipt'!$L$8:$L$107,MATCH(A188,'Packing Receipt'!$A$8:$A$107,0))&lt;&gt;"Linked","Receipt incomplete or stale",IF(OR(LEN(B188&amp;"")=0,LEN(D188&amp;"")=0,LEN(E188&amp;"")=0,LEN(I188&amp;"")=0),"Enter decision, reviewer, date and excluded quantity",IF(OR(NOT(ISNUMBER(E188)),E188&lt;=0),"Enter valid review date",IF(OR(OR(NOT(ISNUMBER(I188)),I188&lt;0,MOD(I188,1)&lt;&gt;0),I188&gt;INDEX('Packing Receipt'!$F$8:$F$107,MATCH(A188,'Packing Receipt'!$A$8:$A$107,0))),"Excluded quantity outside receipt count",IF(B188="Quarantined","Resolve quarantined receipt",IF(B188="Returned",IF(OR(I188&lt;&gt;INDEX('Packing Receipt'!$F$8:$F$107,MATCH(A188,'Packing Receipt'!$A$8:$A$107,0)),J188=""),"Record full return quantity and reference","Disposition recorded"),IF(B188="Accepted balance after return",IF(OR(I188&lt;=0,I188&gt;=INDEX('Packing Receipt'!$F$8:$F$107,MATCH(A188,'Packing Receipt'!$A$8:$A$107,0)),J188="",C188=""),"Record partial return and balance recheck","Disposition recorded"),IF(I188&lt;&gt;0,"Select a return disposition",IF(B188="Accepted",IF(OR(INDEX('Packing Receipt'!$I$8:$I$107,MATCH(A188,'Packing Receipt'!$A$8:$A$107,0))&gt;0,INDEX('Packing Receipt'!$J$8:$J$107,MATCH(A188,'Packing Receipt'!$A$8:$A$107,0))&lt;&gt;"None"),"Correction and recheck required","Disposition recorded"),IF(B188="Accepted after correction",IF(C188="","Enter correction and recheck reference","Disposition recorded"),"Select receipt decision")))))))))))))</x:f>
      </x:c>
      <x:c r="L188" s="1"/>
    </x:row>
    <x:row r="189" ht="28" customHeight="1">
      <x:c r="A189" s="23"/>
      <x:c r="B189" s="22"/>
      <x:c r="C189" s="23"/>
      <x:c r="D189" s="23"/>
      <x:c r="E189" s="26"/>
      <x:c r="F189" s="25" t="str">
        <x:f>IF(A189="","",IF(COUNTIFS('Packing Receipt'!$A$8:$A$107,A189)=1,INDEX('Packing Receipt'!$B$8:$B$107,MATCH(A189,'Packing Receipt'!$A$8:$A$107,0)),""))</x:f>
      </x:c>
      <x:c r="G189" s="25" t="str">
        <x:f>IF(A189="","",IF(COUNTIFS('Packing Receipt'!$A$8:$A$107,A189)=1,INDEX('Packing Receipt'!$C$8:$C$107,MATCH(A189,'Packing Receipt'!$A$8:$A$107,0)),""))</x:f>
      </x:c>
      <x:c r="H189" s="30" t="str">
        <x:f>IF(A189="","",IF(K189="Disposition recorded",INDEX('Packing Receipt'!$F$8:$F$107,MATCH(A189,'Packing Receipt'!$A$8:$A$107,0))-I189,""))</x:f>
      </x:c>
      <x:c r="I189" s="24"/>
      <x:c r="J189" s="23"/>
      <x:c r="K189" s="25" t="str">
        <x:f>IF(LEN(A189&amp;"")=0,IF(COUNTA(A189,B189,C189,D189,E189,I189,J189)=0,"","Enter Receipt line ID"),IF(COUNTIFS('Packing Receipt'!$A$118:$A$217,A189)&lt;&gt;1,"Duplicate disposition",IF(COUNTIFS('Packing Receipt'!$A$8:$A$107,A189)&lt;&gt;1,"Missing or duplicate receipt",IF(INDEX('Packing Receipt'!$L$8:$L$107,MATCH(A189,'Packing Receipt'!$A$8:$A$107,0))&lt;&gt;"Linked","Receipt incomplete or stale",IF(OR(LEN(B189&amp;"")=0,LEN(D189&amp;"")=0,LEN(E189&amp;"")=0,LEN(I189&amp;"")=0),"Enter decision, reviewer, date and excluded quantity",IF(OR(NOT(ISNUMBER(E189)),E189&lt;=0),"Enter valid review date",IF(OR(OR(NOT(ISNUMBER(I189)),I189&lt;0,MOD(I189,1)&lt;&gt;0),I189&gt;INDEX('Packing Receipt'!$F$8:$F$107,MATCH(A189,'Packing Receipt'!$A$8:$A$107,0))),"Excluded quantity outside receipt count",IF(B189="Quarantined","Resolve quarantined receipt",IF(B189="Returned",IF(OR(I189&lt;&gt;INDEX('Packing Receipt'!$F$8:$F$107,MATCH(A189,'Packing Receipt'!$A$8:$A$107,0)),J189=""),"Record full return quantity and reference","Disposition recorded"),IF(B189="Accepted balance after return",IF(OR(I189&lt;=0,I189&gt;=INDEX('Packing Receipt'!$F$8:$F$107,MATCH(A189,'Packing Receipt'!$A$8:$A$107,0)),J189="",C189=""),"Record partial return and balance recheck","Disposition recorded"),IF(I189&lt;&gt;0,"Select a return disposition",IF(B189="Accepted",IF(OR(INDEX('Packing Receipt'!$I$8:$I$107,MATCH(A189,'Packing Receipt'!$A$8:$A$107,0))&gt;0,INDEX('Packing Receipt'!$J$8:$J$107,MATCH(A189,'Packing Receipt'!$A$8:$A$107,0))&lt;&gt;"None"),"Correction and recheck required","Disposition recorded"),IF(B189="Accepted after correction",IF(C189="","Enter correction and recheck reference","Disposition recorded"),"Select receipt decision")))))))))))))</x:f>
      </x:c>
      <x:c r="L189" s="1"/>
    </x:row>
    <x:row r="190" ht="28" customHeight="1">
      <x:c r="A190" s="23"/>
      <x:c r="B190" s="22"/>
      <x:c r="C190" s="23"/>
      <x:c r="D190" s="23"/>
      <x:c r="E190" s="26"/>
      <x:c r="F190" s="25" t="str">
        <x:f>IF(A190="","",IF(COUNTIFS('Packing Receipt'!$A$8:$A$107,A190)=1,INDEX('Packing Receipt'!$B$8:$B$107,MATCH(A190,'Packing Receipt'!$A$8:$A$107,0)),""))</x:f>
      </x:c>
      <x:c r="G190" s="25" t="str">
        <x:f>IF(A190="","",IF(COUNTIFS('Packing Receipt'!$A$8:$A$107,A190)=1,INDEX('Packing Receipt'!$C$8:$C$107,MATCH(A190,'Packing Receipt'!$A$8:$A$107,0)),""))</x:f>
      </x:c>
      <x:c r="H190" s="30" t="str">
        <x:f>IF(A190="","",IF(K190="Disposition recorded",INDEX('Packing Receipt'!$F$8:$F$107,MATCH(A190,'Packing Receipt'!$A$8:$A$107,0))-I190,""))</x:f>
      </x:c>
      <x:c r="I190" s="24"/>
      <x:c r="J190" s="23"/>
      <x:c r="K190" s="25" t="str">
        <x:f>IF(LEN(A190&amp;"")=0,IF(COUNTA(A190,B190,C190,D190,E190,I190,J190)=0,"","Enter Receipt line ID"),IF(COUNTIFS('Packing Receipt'!$A$118:$A$217,A190)&lt;&gt;1,"Duplicate disposition",IF(COUNTIFS('Packing Receipt'!$A$8:$A$107,A190)&lt;&gt;1,"Missing or duplicate receipt",IF(INDEX('Packing Receipt'!$L$8:$L$107,MATCH(A190,'Packing Receipt'!$A$8:$A$107,0))&lt;&gt;"Linked","Receipt incomplete or stale",IF(OR(LEN(B190&amp;"")=0,LEN(D190&amp;"")=0,LEN(E190&amp;"")=0,LEN(I190&amp;"")=0),"Enter decision, reviewer, date and excluded quantity",IF(OR(NOT(ISNUMBER(E190)),E190&lt;=0),"Enter valid review date",IF(OR(OR(NOT(ISNUMBER(I190)),I190&lt;0,MOD(I190,1)&lt;&gt;0),I190&gt;INDEX('Packing Receipt'!$F$8:$F$107,MATCH(A190,'Packing Receipt'!$A$8:$A$107,0))),"Excluded quantity outside receipt count",IF(B190="Quarantined","Resolve quarantined receipt",IF(B190="Returned",IF(OR(I190&lt;&gt;INDEX('Packing Receipt'!$F$8:$F$107,MATCH(A190,'Packing Receipt'!$A$8:$A$107,0)),J190=""),"Record full return quantity and reference","Disposition recorded"),IF(B190="Accepted balance after return",IF(OR(I190&lt;=0,I190&gt;=INDEX('Packing Receipt'!$F$8:$F$107,MATCH(A190,'Packing Receipt'!$A$8:$A$107,0)),J190="",C190=""),"Record partial return and balance recheck","Disposition recorded"),IF(I190&lt;&gt;0,"Select a return disposition",IF(B190="Accepted",IF(OR(INDEX('Packing Receipt'!$I$8:$I$107,MATCH(A190,'Packing Receipt'!$A$8:$A$107,0))&gt;0,INDEX('Packing Receipt'!$J$8:$J$107,MATCH(A190,'Packing Receipt'!$A$8:$A$107,0))&lt;&gt;"None"),"Correction and recheck required","Disposition recorded"),IF(B190="Accepted after correction",IF(C190="","Enter correction and recheck reference","Disposition recorded"),"Select receipt decision")))))))))))))</x:f>
      </x:c>
      <x:c r="L190" s="1"/>
    </x:row>
    <x:row r="191" ht="28" customHeight="1">
      <x:c r="A191" s="23"/>
      <x:c r="B191" s="22"/>
      <x:c r="C191" s="23"/>
      <x:c r="D191" s="23"/>
      <x:c r="E191" s="26"/>
      <x:c r="F191" s="25" t="str">
        <x:f>IF(A191="","",IF(COUNTIFS('Packing Receipt'!$A$8:$A$107,A191)=1,INDEX('Packing Receipt'!$B$8:$B$107,MATCH(A191,'Packing Receipt'!$A$8:$A$107,0)),""))</x:f>
      </x:c>
      <x:c r="G191" s="25" t="str">
        <x:f>IF(A191="","",IF(COUNTIFS('Packing Receipt'!$A$8:$A$107,A191)=1,INDEX('Packing Receipt'!$C$8:$C$107,MATCH(A191,'Packing Receipt'!$A$8:$A$107,0)),""))</x:f>
      </x:c>
      <x:c r="H191" s="30" t="str">
        <x:f>IF(A191="","",IF(K191="Disposition recorded",INDEX('Packing Receipt'!$F$8:$F$107,MATCH(A191,'Packing Receipt'!$A$8:$A$107,0))-I191,""))</x:f>
      </x:c>
      <x:c r="I191" s="24"/>
      <x:c r="J191" s="23"/>
      <x:c r="K191" s="25" t="str">
        <x:f>IF(LEN(A191&amp;"")=0,IF(COUNTA(A191,B191,C191,D191,E191,I191,J191)=0,"","Enter Receipt line ID"),IF(COUNTIFS('Packing Receipt'!$A$118:$A$217,A191)&lt;&gt;1,"Duplicate disposition",IF(COUNTIFS('Packing Receipt'!$A$8:$A$107,A191)&lt;&gt;1,"Missing or duplicate receipt",IF(INDEX('Packing Receipt'!$L$8:$L$107,MATCH(A191,'Packing Receipt'!$A$8:$A$107,0))&lt;&gt;"Linked","Receipt incomplete or stale",IF(OR(LEN(B191&amp;"")=0,LEN(D191&amp;"")=0,LEN(E191&amp;"")=0,LEN(I191&amp;"")=0),"Enter decision, reviewer, date and excluded quantity",IF(OR(NOT(ISNUMBER(E191)),E191&lt;=0),"Enter valid review date",IF(OR(OR(NOT(ISNUMBER(I191)),I191&lt;0,MOD(I191,1)&lt;&gt;0),I191&gt;INDEX('Packing Receipt'!$F$8:$F$107,MATCH(A191,'Packing Receipt'!$A$8:$A$107,0))),"Excluded quantity outside receipt count",IF(B191="Quarantined","Resolve quarantined receipt",IF(B191="Returned",IF(OR(I191&lt;&gt;INDEX('Packing Receipt'!$F$8:$F$107,MATCH(A191,'Packing Receipt'!$A$8:$A$107,0)),J191=""),"Record full return quantity and reference","Disposition recorded"),IF(B191="Accepted balance after return",IF(OR(I191&lt;=0,I191&gt;=INDEX('Packing Receipt'!$F$8:$F$107,MATCH(A191,'Packing Receipt'!$A$8:$A$107,0)),J191="",C191=""),"Record partial return and balance recheck","Disposition recorded"),IF(I191&lt;&gt;0,"Select a return disposition",IF(B191="Accepted",IF(OR(INDEX('Packing Receipt'!$I$8:$I$107,MATCH(A191,'Packing Receipt'!$A$8:$A$107,0))&gt;0,INDEX('Packing Receipt'!$J$8:$J$107,MATCH(A191,'Packing Receipt'!$A$8:$A$107,0))&lt;&gt;"None"),"Correction and recheck required","Disposition recorded"),IF(B191="Accepted after correction",IF(C191="","Enter correction and recheck reference","Disposition recorded"),"Select receipt decision")))))))))))))</x:f>
      </x:c>
      <x:c r="L191" s="1"/>
    </x:row>
    <x:row r="192" ht="28" customHeight="1">
      <x:c r="A192" s="23"/>
      <x:c r="B192" s="22"/>
      <x:c r="C192" s="23"/>
      <x:c r="D192" s="23"/>
      <x:c r="E192" s="26"/>
      <x:c r="F192" s="25" t="str">
        <x:f>IF(A192="","",IF(COUNTIFS('Packing Receipt'!$A$8:$A$107,A192)=1,INDEX('Packing Receipt'!$B$8:$B$107,MATCH(A192,'Packing Receipt'!$A$8:$A$107,0)),""))</x:f>
      </x:c>
      <x:c r="G192" s="25" t="str">
        <x:f>IF(A192="","",IF(COUNTIFS('Packing Receipt'!$A$8:$A$107,A192)=1,INDEX('Packing Receipt'!$C$8:$C$107,MATCH(A192,'Packing Receipt'!$A$8:$A$107,0)),""))</x:f>
      </x:c>
      <x:c r="H192" s="30" t="str">
        <x:f>IF(A192="","",IF(K192="Disposition recorded",INDEX('Packing Receipt'!$F$8:$F$107,MATCH(A192,'Packing Receipt'!$A$8:$A$107,0))-I192,""))</x:f>
      </x:c>
      <x:c r="I192" s="24"/>
      <x:c r="J192" s="23"/>
      <x:c r="K192" s="25" t="str">
        <x:f>IF(LEN(A192&amp;"")=0,IF(COUNTA(A192,B192,C192,D192,E192,I192,J192)=0,"","Enter Receipt line ID"),IF(COUNTIFS('Packing Receipt'!$A$118:$A$217,A192)&lt;&gt;1,"Duplicate disposition",IF(COUNTIFS('Packing Receipt'!$A$8:$A$107,A192)&lt;&gt;1,"Missing or duplicate receipt",IF(INDEX('Packing Receipt'!$L$8:$L$107,MATCH(A192,'Packing Receipt'!$A$8:$A$107,0))&lt;&gt;"Linked","Receipt incomplete or stale",IF(OR(LEN(B192&amp;"")=0,LEN(D192&amp;"")=0,LEN(E192&amp;"")=0,LEN(I192&amp;"")=0),"Enter decision, reviewer, date and excluded quantity",IF(OR(NOT(ISNUMBER(E192)),E192&lt;=0),"Enter valid review date",IF(OR(OR(NOT(ISNUMBER(I192)),I192&lt;0,MOD(I192,1)&lt;&gt;0),I192&gt;INDEX('Packing Receipt'!$F$8:$F$107,MATCH(A192,'Packing Receipt'!$A$8:$A$107,0))),"Excluded quantity outside receipt count",IF(B192="Quarantined","Resolve quarantined receipt",IF(B192="Returned",IF(OR(I192&lt;&gt;INDEX('Packing Receipt'!$F$8:$F$107,MATCH(A192,'Packing Receipt'!$A$8:$A$107,0)),J192=""),"Record full return quantity and reference","Disposition recorded"),IF(B192="Accepted balance after return",IF(OR(I192&lt;=0,I192&gt;=INDEX('Packing Receipt'!$F$8:$F$107,MATCH(A192,'Packing Receipt'!$A$8:$A$107,0)),J192="",C192=""),"Record partial return and balance recheck","Disposition recorded"),IF(I192&lt;&gt;0,"Select a return disposition",IF(B192="Accepted",IF(OR(INDEX('Packing Receipt'!$I$8:$I$107,MATCH(A192,'Packing Receipt'!$A$8:$A$107,0))&gt;0,INDEX('Packing Receipt'!$J$8:$J$107,MATCH(A192,'Packing Receipt'!$A$8:$A$107,0))&lt;&gt;"None"),"Correction and recheck required","Disposition recorded"),IF(B192="Accepted after correction",IF(C192="","Enter correction and recheck reference","Disposition recorded"),"Select receipt decision")))))))))))))</x:f>
      </x:c>
      <x:c r="L192" s="1"/>
    </x:row>
    <x:row r="193" ht="28" customHeight="1">
      <x:c r="A193" s="23"/>
      <x:c r="B193" s="22"/>
      <x:c r="C193" s="23"/>
      <x:c r="D193" s="23"/>
      <x:c r="E193" s="26"/>
      <x:c r="F193" s="25" t="str">
        <x:f>IF(A193="","",IF(COUNTIFS('Packing Receipt'!$A$8:$A$107,A193)=1,INDEX('Packing Receipt'!$B$8:$B$107,MATCH(A193,'Packing Receipt'!$A$8:$A$107,0)),""))</x:f>
      </x:c>
      <x:c r="G193" s="25" t="str">
        <x:f>IF(A193="","",IF(COUNTIFS('Packing Receipt'!$A$8:$A$107,A193)=1,INDEX('Packing Receipt'!$C$8:$C$107,MATCH(A193,'Packing Receipt'!$A$8:$A$107,0)),""))</x:f>
      </x:c>
      <x:c r="H193" s="30" t="str">
        <x:f>IF(A193="","",IF(K193="Disposition recorded",INDEX('Packing Receipt'!$F$8:$F$107,MATCH(A193,'Packing Receipt'!$A$8:$A$107,0))-I193,""))</x:f>
      </x:c>
      <x:c r="I193" s="24"/>
      <x:c r="J193" s="23"/>
      <x:c r="K193" s="25" t="str">
        <x:f>IF(LEN(A193&amp;"")=0,IF(COUNTA(A193,B193,C193,D193,E193,I193,J193)=0,"","Enter Receipt line ID"),IF(COUNTIFS('Packing Receipt'!$A$118:$A$217,A193)&lt;&gt;1,"Duplicate disposition",IF(COUNTIFS('Packing Receipt'!$A$8:$A$107,A193)&lt;&gt;1,"Missing or duplicate receipt",IF(INDEX('Packing Receipt'!$L$8:$L$107,MATCH(A193,'Packing Receipt'!$A$8:$A$107,0))&lt;&gt;"Linked","Receipt incomplete or stale",IF(OR(LEN(B193&amp;"")=0,LEN(D193&amp;"")=0,LEN(E193&amp;"")=0,LEN(I193&amp;"")=0),"Enter decision, reviewer, date and excluded quantity",IF(OR(NOT(ISNUMBER(E193)),E193&lt;=0),"Enter valid review date",IF(OR(OR(NOT(ISNUMBER(I193)),I193&lt;0,MOD(I193,1)&lt;&gt;0),I193&gt;INDEX('Packing Receipt'!$F$8:$F$107,MATCH(A193,'Packing Receipt'!$A$8:$A$107,0))),"Excluded quantity outside receipt count",IF(B193="Quarantined","Resolve quarantined receipt",IF(B193="Returned",IF(OR(I193&lt;&gt;INDEX('Packing Receipt'!$F$8:$F$107,MATCH(A193,'Packing Receipt'!$A$8:$A$107,0)),J193=""),"Record full return quantity and reference","Disposition recorded"),IF(B193="Accepted balance after return",IF(OR(I193&lt;=0,I193&gt;=INDEX('Packing Receipt'!$F$8:$F$107,MATCH(A193,'Packing Receipt'!$A$8:$A$107,0)),J193="",C193=""),"Record partial return and balance recheck","Disposition recorded"),IF(I193&lt;&gt;0,"Select a return disposition",IF(B193="Accepted",IF(OR(INDEX('Packing Receipt'!$I$8:$I$107,MATCH(A193,'Packing Receipt'!$A$8:$A$107,0))&gt;0,INDEX('Packing Receipt'!$J$8:$J$107,MATCH(A193,'Packing Receipt'!$A$8:$A$107,0))&lt;&gt;"None"),"Correction and recheck required","Disposition recorded"),IF(B193="Accepted after correction",IF(C193="","Enter correction and recheck reference","Disposition recorded"),"Select receipt decision")))))))))))))</x:f>
      </x:c>
      <x:c r="L193" s="1"/>
    </x:row>
    <x:row r="194" ht="28" customHeight="1">
      <x:c r="A194" s="23"/>
      <x:c r="B194" s="22"/>
      <x:c r="C194" s="23"/>
      <x:c r="D194" s="23"/>
      <x:c r="E194" s="26"/>
      <x:c r="F194" s="25" t="str">
        <x:f>IF(A194="","",IF(COUNTIFS('Packing Receipt'!$A$8:$A$107,A194)=1,INDEX('Packing Receipt'!$B$8:$B$107,MATCH(A194,'Packing Receipt'!$A$8:$A$107,0)),""))</x:f>
      </x:c>
      <x:c r="G194" s="25" t="str">
        <x:f>IF(A194="","",IF(COUNTIFS('Packing Receipt'!$A$8:$A$107,A194)=1,INDEX('Packing Receipt'!$C$8:$C$107,MATCH(A194,'Packing Receipt'!$A$8:$A$107,0)),""))</x:f>
      </x:c>
      <x:c r="H194" s="30" t="str">
        <x:f>IF(A194="","",IF(K194="Disposition recorded",INDEX('Packing Receipt'!$F$8:$F$107,MATCH(A194,'Packing Receipt'!$A$8:$A$107,0))-I194,""))</x:f>
      </x:c>
      <x:c r="I194" s="24"/>
      <x:c r="J194" s="23"/>
      <x:c r="K194" s="25" t="str">
        <x:f>IF(LEN(A194&amp;"")=0,IF(COUNTA(A194,B194,C194,D194,E194,I194,J194)=0,"","Enter Receipt line ID"),IF(COUNTIFS('Packing Receipt'!$A$118:$A$217,A194)&lt;&gt;1,"Duplicate disposition",IF(COUNTIFS('Packing Receipt'!$A$8:$A$107,A194)&lt;&gt;1,"Missing or duplicate receipt",IF(INDEX('Packing Receipt'!$L$8:$L$107,MATCH(A194,'Packing Receipt'!$A$8:$A$107,0))&lt;&gt;"Linked","Receipt incomplete or stale",IF(OR(LEN(B194&amp;"")=0,LEN(D194&amp;"")=0,LEN(E194&amp;"")=0,LEN(I194&amp;"")=0),"Enter decision, reviewer, date and excluded quantity",IF(OR(NOT(ISNUMBER(E194)),E194&lt;=0),"Enter valid review date",IF(OR(OR(NOT(ISNUMBER(I194)),I194&lt;0,MOD(I194,1)&lt;&gt;0),I194&gt;INDEX('Packing Receipt'!$F$8:$F$107,MATCH(A194,'Packing Receipt'!$A$8:$A$107,0))),"Excluded quantity outside receipt count",IF(B194="Quarantined","Resolve quarantined receipt",IF(B194="Returned",IF(OR(I194&lt;&gt;INDEX('Packing Receipt'!$F$8:$F$107,MATCH(A194,'Packing Receipt'!$A$8:$A$107,0)),J194=""),"Record full return quantity and reference","Disposition recorded"),IF(B194="Accepted balance after return",IF(OR(I194&lt;=0,I194&gt;=INDEX('Packing Receipt'!$F$8:$F$107,MATCH(A194,'Packing Receipt'!$A$8:$A$107,0)),J194="",C194=""),"Record partial return and balance recheck","Disposition recorded"),IF(I194&lt;&gt;0,"Select a return disposition",IF(B194="Accepted",IF(OR(INDEX('Packing Receipt'!$I$8:$I$107,MATCH(A194,'Packing Receipt'!$A$8:$A$107,0))&gt;0,INDEX('Packing Receipt'!$J$8:$J$107,MATCH(A194,'Packing Receipt'!$A$8:$A$107,0))&lt;&gt;"None"),"Correction and recheck required","Disposition recorded"),IF(B194="Accepted after correction",IF(C194="","Enter correction and recheck reference","Disposition recorded"),"Select receipt decision")))))))))))))</x:f>
      </x:c>
      <x:c r="L194" s="1"/>
    </x:row>
    <x:row r="195" ht="28" customHeight="1">
      <x:c r="A195" s="23"/>
      <x:c r="B195" s="22"/>
      <x:c r="C195" s="23"/>
      <x:c r="D195" s="23"/>
      <x:c r="E195" s="26"/>
      <x:c r="F195" s="25" t="str">
        <x:f>IF(A195="","",IF(COUNTIFS('Packing Receipt'!$A$8:$A$107,A195)=1,INDEX('Packing Receipt'!$B$8:$B$107,MATCH(A195,'Packing Receipt'!$A$8:$A$107,0)),""))</x:f>
      </x:c>
      <x:c r="G195" s="25" t="str">
        <x:f>IF(A195="","",IF(COUNTIFS('Packing Receipt'!$A$8:$A$107,A195)=1,INDEX('Packing Receipt'!$C$8:$C$107,MATCH(A195,'Packing Receipt'!$A$8:$A$107,0)),""))</x:f>
      </x:c>
      <x:c r="H195" s="30" t="str">
        <x:f>IF(A195="","",IF(K195="Disposition recorded",INDEX('Packing Receipt'!$F$8:$F$107,MATCH(A195,'Packing Receipt'!$A$8:$A$107,0))-I195,""))</x:f>
      </x:c>
      <x:c r="I195" s="24"/>
      <x:c r="J195" s="23"/>
      <x:c r="K195" s="25" t="str">
        <x:f>IF(LEN(A195&amp;"")=0,IF(COUNTA(A195,B195,C195,D195,E195,I195,J195)=0,"","Enter Receipt line ID"),IF(COUNTIFS('Packing Receipt'!$A$118:$A$217,A195)&lt;&gt;1,"Duplicate disposition",IF(COUNTIFS('Packing Receipt'!$A$8:$A$107,A195)&lt;&gt;1,"Missing or duplicate receipt",IF(INDEX('Packing Receipt'!$L$8:$L$107,MATCH(A195,'Packing Receipt'!$A$8:$A$107,0))&lt;&gt;"Linked","Receipt incomplete or stale",IF(OR(LEN(B195&amp;"")=0,LEN(D195&amp;"")=0,LEN(E195&amp;"")=0,LEN(I195&amp;"")=0),"Enter decision, reviewer, date and excluded quantity",IF(OR(NOT(ISNUMBER(E195)),E195&lt;=0),"Enter valid review date",IF(OR(OR(NOT(ISNUMBER(I195)),I195&lt;0,MOD(I195,1)&lt;&gt;0),I195&gt;INDEX('Packing Receipt'!$F$8:$F$107,MATCH(A195,'Packing Receipt'!$A$8:$A$107,0))),"Excluded quantity outside receipt count",IF(B195="Quarantined","Resolve quarantined receipt",IF(B195="Returned",IF(OR(I195&lt;&gt;INDEX('Packing Receipt'!$F$8:$F$107,MATCH(A195,'Packing Receipt'!$A$8:$A$107,0)),J195=""),"Record full return quantity and reference","Disposition recorded"),IF(B195="Accepted balance after return",IF(OR(I195&lt;=0,I195&gt;=INDEX('Packing Receipt'!$F$8:$F$107,MATCH(A195,'Packing Receipt'!$A$8:$A$107,0)),J195="",C195=""),"Record partial return and balance recheck","Disposition recorded"),IF(I195&lt;&gt;0,"Select a return disposition",IF(B195="Accepted",IF(OR(INDEX('Packing Receipt'!$I$8:$I$107,MATCH(A195,'Packing Receipt'!$A$8:$A$107,0))&gt;0,INDEX('Packing Receipt'!$J$8:$J$107,MATCH(A195,'Packing Receipt'!$A$8:$A$107,0))&lt;&gt;"None"),"Correction and recheck required","Disposition recorded"),IF(B195="Accepted after correction",IF(C195="","Enter correction and recheck reference","Disposition recorded"),"Select receipt decision")))))))))))))</x:f>
      </x:c>
      <x:c r="L195" s="1"/>
    </x:row>
    <x:row r="196" ht="28" customHeight="1">
      <x:c r="A196" s="23"/>
      <x:c r="B196" s="22"/>
      <x:c r="C196" s="23"/>
      <x:c r="D196" s="23"/>
      <x:c r="E196" s="26"/>
      <x:c r="F196" s="25" t="str">
        <x:f>IF(A196="","",IF(COUNTIFS('Packing Receipt'!$A$8:$A$107,A196)=1,INDEX('Packing Receipt'!$B$8:$B$107,MATCH(A196,'Packing Receipt'!$A$8:$A$107,0)),""))</x:f>
      </x:c>
      <x:c r="G196" s="25" t="str">
        <x:f>IF(A196="","",IF(COUNTIFS('Packing Receipt'!$A$8:$A$107,A196)=1,INDEX('Packing Receipt'!$C$8:$C$107,MATCH(A196,'Packing Receipt'!$A$8:$A$107,0)),""))</x:f>
      </x:c>
      <x:c r="H196" s="30" t="str">
        <x:f>IF(A196="","",IF(K196="Disposition recorded",INDEX('Packing Receipt'!$F$8:$F$107,MATCH(A196,'Packing Receipt'!$A$8:$A$107,0))-I196,""))</x:f>
      </x:c>
      <x:c r="I196" s="24"/>
      <x:c r="J196" s="23"/>
      <x:c r="K196" s="25" t="str">
        <x:f>IF(LEN(A196&amp;"")=0,IF(COUNTA(A196,B196,C196,D196,E196,I196,J196)=0,"","Enter Receipt line ID"),IF(COUNTIFS('Packing Receipt'!$A$118:$A$217,A196)&lt;&gt;1,"Duplicate disposition",IF(COUNTIFS('Packing Receipt'!$A$8:$A$107,A196)&lt;&gt;1,"Missing or duplicate receipt",IF(INDEX('Packing Receipt'!$L$8:$L$107,MATCH(A196,'Packing Receipt'!$A$8:$A$107,0))&lt;&gt;"Linked","Receipt incomplete or stale",IF(OR(LEN(B196&amp;"")=0,LEN(D196&amp;"")=0,LEN(E196&amp;"")=0,LEN(I196&amp;"")=0),"Enter decision, reviewer, date and excluded quantity",IF(OR(NOT(ISNUMBER(E196)),E196&lt;=0),"Enter valid review date",IF(OR(OR(NOT(ISNUMBER(I196)),I196&lt;0,MOD(I196,1)&lt;&gt;0),I196&gt;INDEX('Packing Receipt'!$F$8:$F$107,MATCH(A196,'Packing Receipt'!$A$8:$A$107,0))),"Excluded quantity outside receipt count",IF(B196="Quarantined","Resolve quarantined receipt",IF(B196="Returned",IF(OR(I196&lt;&gt;INDEX('Packing Receipt'!$F$8:$F$107,MATCH(A196,'Packing Receipt'!$A$8:$A$107,0)),J196=""),"Record full return quantity and reference","Disposition recorded"),IF(B196="Accepted balance after return",IF(OR(I196&lt;=0,I196&gt;=INDEX('Packing Receipt'!$F$8:$F$107,MATCH(A196,'Packing Receipt'!$A$8:$A$107,0)),J196="",C196=""),"Record partial return and balance recheck","Disposition recorded"),IF(I196&lt;&gt;0,"Select a return disposition",IF(B196="Accepted",IF(OR(INDEX('Packing Receipt'!$I$8:$I$107,MATCH(A196,'Packing Receipt'!$A$8:$A$107,0))&gt;0,INDEX('Packing Receipt'!$J$8:$J$107,MATCH(A196,'Packing Receipt'!$A$8:$A$107,0))&lt;&gt;"None"),"Correction and recheck required","Disposition recorded"),IF(B196="Accepted after correction",IF(C196="","Enter correction and recheck reference","Disposition recorded"),"Select receipt decision")))))))))))))</x:f>
      </x:c>
      <x:c r="L196" s="1"/>
    </x:row>
    <x:row r="197" ht="28" customHeight="1">
      <x:c r="A197" s="23"/>
      <x:c r="B197" s="22"/>
      <x:c r="C197" s="23"/>
      <x:c r="D197" s="23"/>
      <x:c r="E197" s="26"/>
      <x:c r="F197" s="25" t="str">
        <x:f>IF(A197="","",IF(COUNTIFS('Packing Receipt'!$A$8:$A$107,A197)=1,INDEX('Packing Receipt'!$B$8:$B$107,MATCH(A197,'Packing Receipt'!$A$8:$A$107,0)),""))</x:f>
      </x:c>
      <x:c r="G197" s="25" t="str">
        <x:f>IF(A197="","",IF(COUNTIFS('Packing Receipt'!$A$8:$A$107,A197)=1,INDEX('Packing Receipt'!$C$8:$C$107,MATCH(A197,'Packing Receipt'!$A$8:$A$107,0)),""))</x:f>
      </x:c>
      <x:c r="H197" s="30" t="str">
        <x:f>IF(A197="","",IF(K197="Disposition recorded",INDEX('Packing Receipt'!$F$8:$F$107,MATCH(A197,'Packing Receipt'!$A$8:$A$107,0))-I197,""))</x:f>
      </x:c>
      <x:c r="I197" s="24"/>
      <x:c r="J197" s="23"/>
      <x:c r="K197" s="25" t="str">
        <x:f>IF(LEN(A197&amp;"")=0,IF(COUNTA(A197,B197,C197,D197,E197,I197,J197)=0,"","Enter Receipt line ID"),IF(COUNTIFS('Packing Receipt'!$A$118:$A$217,A197)&lt;&gt;1,"Duplicate disposition",IF(COUNTIFS('Packing Receipt'!$A$8:$A$107,A197)&lt;&gt;1,"Missing or duplicate receipt",IF(INDEX('Packing Receipt'!$L$8:$L$107,MATCH(A197,'Packing Receipt'!$A$8:$A$107,0))&lt;&gt;"Linked","Receipt incomplete or stale",IF(OR(LEN(B197&amp;"")=0,LEN(D197&amp;"")=0,LEN(E197&amp;"")=0,LEN(I197&amp;"")=0),"Enter decision, reviewer, date and excluded quantity",IF(OR(NOT(ISNUMBER(E197)),E197&lt;=0),"Enter valid review date",IF(OR(OR(NOT(ISNUMBER(I197)),I197&lt;0,MOD(I197,1)&lt;&gt;0),I197&gt;INDEX('Packing Receipt'!$F$8:$F$107,MATCH(A197,'Packing Receipt'!$A$8:$A$107,0))),"Excluded quantity outside receipt count",IF(B197="Quarantined","Resolve quarantined receipt",IF(B197="Returned",IF(OR(I197&lt;&gt;INDEX('Packing Receipt'!$F$8:$F$107,MATCH(A197,'Packing Receipt'!$A$8:$A$107,0)),J197=""),"Record full return quantity and reference","Disposition recorded"),IF(B197="Accepted balance after return",IF(OR(I197&lt;=0,I197&gt;=INDEX('Packing Receipt'!$F$8:$F$107,MATCH(A197,'Packing Receipt'!$A$8:$A$107,0)),J197="",C197=""),"Record partial return and balance recheck","Disposition recorded"),IF(I197&lt;&gt;0,"Select a return disposition",IF(B197="Accepted",IF(OR(INDEX('Packing Receipt'!$I$8:$I$107,MATCH(A197,'Packing Receipt'!$A$8:$A$107,0))&gt;0,INDEX('Packing Receipt'!$J$8:$J$107,MATCH(A197,'Packing Receipt'!$A$8:$A$107,0))&lt;&gt;"None"),"Correction and recheck required","Disposition recorded"),IF(B197="Accepted after correction",IF(C197="","Enter correction and recheck reference","Disposition recorded"),"Select receipt decision")))))))))))))</x:f>
      </x:c>
      <x:c r="L197" s="1"/>
    </x:row>
    <x:row r="198" ht="28" customHeight="1">
      <x:c r="A198" s="23"/>
      <x:c r="B198" s="22"/>
      <x:c r="C198" s="23"/>
      <x:c r="D198" s="23"/>
      <x:c r="E198" s="26"/>
      <x:c r="F198" s="25" t="str">
        <x:f>IF(A198="","",IF(COUNTIFS('Packing Receipt'!$A$8:$A$107,A198)=1,INDEX('Packing Receipt'!$B$8:$B$107,MATCH(A198,'Packing Receipt'!$A$8:$A$107,0)),""))</x:f>
      </x:c>
      <x:c r="G198" s="25" t="str">
        <x:f>IF(A198="","",IF(COUNTIFS('Packing Receipt'!$A$8:$A$107,A198)=1,INDEX('Packing Receipt'!$C$8:$C$107,MATCH(A198,'Packing Receipt'!$A$8:$A$107,0)),""))</x:f>
      </x:c>
      <x:c r="H198" s="30" t="str">
        <x:f>IF(A198="","",IF(K198="Disposition recorded",INDEX('Packing Receipt'!$F$8:$F$107,MATCH(A198,'Packing Receipt'!$A$8:$A$107,0))-I198,""))</x:f>
      </x:c>
      <x:c r="I198" s="24"/>
      <x:c r="J198" s="23"/>
      <x:c r="K198" s="25" t="str">
        <x:f>IF(LEN(A198&amp;"")=0,IF(COUNTA(A198,B198,C198,D198,E198,I198,J198)=0,"","Enter Receipt line ID"),IF(COUNTIFS('Packing Receipt'!$A$118:$A$217,A198)&lt;&gt;1,"Duplicate disposition",IF(COUNTIFS('Packing Receipt'!$A$8:$A$107,A198)&lt;&gt;1,"Missing or duplicate receipt",IF(INDEX('Packing Receipt'!$L$8:$L$107,MATCH(A198,'Packing Receipt'!$A$8:$A$107,0))&lt;&gt;"Linked","Receipt incomplete or stale",IF(OR(LEN(B198&amp;"")=0,LEN(D198&amp;"")=0,LEN(E198&amp;"")=0,LEN(I198&amp;"")=0),"Enter decision, reviewer, date and excluded quantity",IF(OR(NOT(ISNUMBER(E198)),E198&lt;=0),"Enter valid review date",IF(OR(OR(NOT(ISNUMBER(I198)),I198&lt;0,MOD(I198,1)&lt;&gt;0),I198&gt;INDEX('Packing Receipt'!$F$8:$F$107,MATCH(A198,'Packing Receipt'!$A$8:$A$107,0))),"Excluded quantity outside receipt count",IF(B198="Quarantined","Resolve quarantined receipt",IF(B198="Returned",IF(OR(I198&lt;&gt;INDEX('Packing Receipt'!$F$8:$F$107,MATCH(A198,'Packing Receipt'!$A$8:$A$107,0)),J198=""),"Record full return quantity and reference","Disposition recorded"),IF(B198="Accepted balance after return",IF(OR(I198&lt;=0,I198&gt;=INDEX('Packing Receipt'!$F$8:$F$107,MATCH(A198,'Packing Receipt'!$A$8:$A$107,0)),J198="",C198=""),"Record partial return and balance recheck","Disposition recorded"),IF(I198&lt;&gt;0,"Select a return disposition",IF(B198="Accepted",IF(OR(INDEX('Packing Receipt'!$I$8:$I$107,MATCH(A198,'Packing Receipt'!$A$8:$A$107,0))&gt;0,INDEX('Packing Receipt'!$J$8:$J$107,MATCH(A198,'Packing Receipt'!$A$8:$A$107,0))&lt;&gt;"None"),"Correction and recheck required","Disposition recorded"),IF(B198="Accepted after correction",IF(C198="","Enter correction and recheck reference","Disposition recorded"),"Select receipt decision")))))))))))))</x:f>
      </x:c>
      <x:c r="L198" s="1"/>
    </x:row>
    <x:row r="199" ht="28" customHeight="1">
      <x:c r="A199" s="23"/>
      <x:c r="B199" s="22"/>
      <x:c r="C199" s="23"/>
      <x:c r="D199" s="23"/>
      <x:c r="E199" s="26"/>
      <x:c r="F199" s="25" t="str">
        <x:f>IF(A199="","",IF(COUNTIFS('Packing Receipt'!$A$8:$A$107,A199)=1,INDEX('Packing Receipt'!$B$8:$B$107,MATCH(A199,'Packing Receipt'!$A$8:$A$107,0)),""))</x:f>
      </x:c>
      <x:c r="G199" s="25" t="str">
        <x:f>IF(A199="","",IF(COUNTIFS('Packing Receipt'!$A$8:$A$107,A199)=1,INDEX('Packing Receipt'!$C$8:$C$107,MATCH(A199,'Packing Receipt'!$A$8:$A$107,0)),""))</x:f>
      </x:c>
      <x:c r="H199" s="30" t="str">
        <x:f>IF(A199="","",IF(K199="Disposition recorded",INDEX('Packing Receipt'!$F$8:$F$107,MATCH(A199,'Packing Receipt'!$A$8:$A$107,0))-I199,""))</x:f>
      </x:c>
      <x:c r="I199" s="24"/>
      <x:c r="J199" s="23"/>
      <x:c r="K199" s="25" t="str">
        <x:f>IF(LEN(A199&amp;"")=0,IF(COUNTA(A199,B199,C199,D199,E199,I199,J199)=0,"","Enter Receipt line ID"),IF(COUNTIFS('Packing Receipt'!$A$118:$A$217,A199)&lt;&gt;1,"Duplicate disposition",IF(COUNTIFS('Packing Receipt'!$A$8:$A$107,A199)&lt;&gt;1,"Missing or duplicate receipt",IF(INDEX('Packing Receipt'!$L$8:$L$107,MATCH(A199,'Packing Receipt'!$A$8:$A$107,0))&lt;&gt;"Linked","Receipt incomplete or stale",IF(OR(LEN(B199&amp;"")=0,LEN(D199&amp;"")=0,LEN(E199&amp;"")=0,LEN(I199&amp;"")=0),"Enter decision, reviewer, date and excluded quantity",IF(OR(NOT(ISNUMBER(E199)),E199&lt;=0),"Enter valid review date",IF(OR(OR(NOT(ISNUMBER(I199)),I199&lt;0,MOD(I199,1)&lt;&gt;0),I199&gt;INDEX('Packing Receipt'!$F$8:$F$107,MATCH(A199,'Packing Receipt'!$A$8:$A$107,0))),"Excluded quantity outside receipt count",IF(B199="Quarantined","Resolve quarantined receipt",IF(B199="Returned",IF(OR(I199&lt;&gt;INDEX('Packing Receipt'!$F$8:$F$107,MATCH(A199,'Packing Receipt'!$A$8:$A$107,0)),J199=""),"Record full return quantity and reference","Disposition recorded"),IF(B199="Accepted balance after return",IF(OR(I199&lt;=0,I199&gt;=INDEX('Packing Receipt'!$F$8:$F$107,MATCH(A199,'Packing Receipt'!$A$8:$A$107,0)),J199="",C199=""),"Record partial return and balance recheck","Disposition recorded"),IF(I199&lt;&gt;0,"Select a return disposition",IF(B199="Accepted",IF(OR(INDEX('Packing Receipt'!$I$8:$I$107,MATCH(A199,'Packing Receipt'!$A$8:$A$107,0))&gt;0,INDEX('Packing Receipt'!$J$8:$J$107,MATCH(A199,'Packing Receipt'!$A$8:$A$107,0))&lt;&gt;"None"),"Correction and recheck required","Disposition recorded"),IF(B199="Accepted after correction",IF(C199="","Enter correction and recheck reference","Disposition recorded"),"Select receipt decision")))))))))))))</x:f>
      </x:c>
      <x:c r="L199" s="1"/>
    </x:row>
    <x:row r="200" ht="28" customHeight="1">
      <x:c r="A200" s="23"/>
      <x:c r="B200" s="22"/>
      <x:c r="C200" s="23"/>
      <x:c r="D200" s="23"/>
      <x:c r="E200" s="26"/>
      <x:c r="F200" s="25" t="str">
        <x:f>IF(A200="","",IF(COUNTIFS('Packing Receipt'!$A$8:$A$107,A200)=1,INDEX('Packing Receipt'!$B$8:$B$107,MATCH(A200,'Packing Receipt'!$A$8:$A$107,0)),""))</x:f>
      </x:c>
      <x:c r="G200" s="25" t="str">
        <x:f>IF(A200="","",IF(COUNTIFS('Packing Receipt'!$A$8:$A$107,A200)=1,INDEX('Packing Receipt'!$C$8:$C$107,MATCH(A200,'Packing Receipt'!$A$8:$A$107,0)),""))</x:f>
      </x:c>
      <x:c r="H200" s="30" t="str">
        <x:f>IF(A200="","",IF(K200="Disposition recorded",INDEX('Packing Receipt'!$F$8:$F$107,MATCH(A200,'Packing Receipt'!$A$8:$A$107,0))-I200,""))</x:f>
      </x:c>
      <x:c r="I200" s="24"/>
      <x:c r="J200" s="23"/>
      <x:c r="K200" s="25" t="str">
        <x:f>IF(LEN(A200&amp;"")=0,IF(COUNTA(A200,B200,C200,D200,E200,I200,J200)=0,"","Enter Receipt line ID"),IF(COUNTIFS('Packing Receipt'!$A$118:$A$217,A200)&lt;&gt;1,"Duplicate disposition",IF(COUNTIFS('Packing Receipt'!$A$8:$A$107,A200)&lt;&gt;1,"Missing or duplicate receipt",IF(INDEX('Packing Receipt'!$L$8:$L$107,MATCH(A200,'Packing Receipt'!$A$8:$A$107,0))&lt;&gt;"Linked","Receipt incomplete or stale",IF(OR(LEN(B200&amp;"")=0,LEN(D200&amp;"")=0,LEN(E200&amp;"")=0,LEN(I200&amp;"")=0),"Enter decision, reviewer, date and excluded quantity",IF(OR(NOT(ISNUMBER(E200)),E200&lt;=0),"Enter valid review date",IF(OR(OR(NOT(ISNUMBER(I200)),I200&lt;0,MOD(I200,1)&lt;&gt;0),I200&gt;INDEX('Packing Receipt'!$F$8:$F$107,MATCH(A200,'Packing Receipt'!$A$8:$A$107,0))),"Excluded quantity outside receipt count",IF(B200="Quarantined","Resolve quarantined receipt",IF(B200="Returned",IF(OR(I200&lt;&gt;INDEX('Packing Receipt'!$F$8:$F$107,MATCH(A200,'Packing Receipt'!$A$8:$A$107,0)),J200=""),"Record full return quantity and reference","Disposition recorded"),IF(B200="Accepted balance after return",IF(OR(I200&lt;=0,I200&gt;=INDEX('Packing Receipt'!$F$8:$F$107,MATCH(A200,'Packing Receipt'!$A$8:$A$107,0)),J200="",C200=""),"Record partial return and balance recheck","Disposition recorded"),IF(I200&lt;&gt;0,"Select a return disposition",IF(B200="Accepted",IF(OR(INDEX('Packing Receipt'!$I$8:$I$107,MATCH(A200,'Packing Receipt'!$A$8:$A$107,0))&gt;0,INDEX('Packing Receipt'!$J$8:$J$107,MATCH(A200,'Packing Receipt'!$A$8:$A$107,0))&lt;&gt;"None"),"Correction and recheck required","Disposition recorded"),IF(B200="Accepted after correction",IF(C200="","Enter correction and recheck reference","Disposition recorded"),"Select receipt decision")))))))))))))</x:f>
      </x:c>
      <x:c r="L200" s="1"/>
    </x:row>
    <x:row r="201" ht="28" customHeight="1">
      <x:c r="A201" s="23"/>
      <x:c r="B201" s="22"/>
      <x:c r="C201" s="23"/>
      <x:c r="D201" s="23"/>
      <x:c r="E201" s="26"/>
      <x:c r="F201" s="25" t="str">
        <x:f>IF(A201="","",IF(COUNTIFS('Packing Receipt'!$A$8:$A$107,A201)=1,INDEX('Packing Receipt'!$B$8:$B$107,MATCH(A201,'Packing Receipt'!$A$8:$A$107,0)),""))</x:f>
      </x:c>
      <x:c r="G201" s="25" t="str">
        <x:f>IF(A201="","",IF(COUNTIFS('Packing Receipt'!$A$8:$A$107,A201)=1,INDEX('Packing Receipt'!$C$8:$C$107,MATCH(A201,'Packing Receipt'!$A$8:$A$107,0)),""))</x:f>
      </x:c>
      <x:c r="H201" s="30" t="str">
        <x:f>IF(A201="","",IF(K201="Disposition recorded",INDEX('Packing Receipt'!$F$8:$F$107,MATCH(A201,'Packing Receipt'!$A$8:$A$107,0))-I201,""))</x:f>
      </x:c>
      <x:c r="I201" s="24"/>
      <x:c r="J201" s="23"/>
      <x:c r="K201" s="25" t="str">
        <x:f>IF(LEN(A201&amp;"")=0,IF(COUNTA(A201,B201,C201,D201,E201,I201,J201)=0,"","Enter Receipt line ID"),IF(COUNTIFS('Packing Receipt'!$A$118:$A$217,A201)&lt;&gt;1,"Duplicate disposition",IF(COUNTIFS('Packing Receipt'!$A$8:$A$107,A201)&lt;&gt;1,"Missing or duplicate receipt",IF(INDEX('Packing Receipt'!$L$8:$L$107,MATCH(A201,'Packing Receipt'!$A$8:$A$107,0))&lt;&gt;"Linked","Receipt incomplete or stale",IF(OR(LEN(B201&amp;"")=0,LEN(D201&amp;"")=0,LEN(E201&amp;"")=0,LEN(I201&amp;"")=0),"Enter decision, reviewer, date and excluded quantity",IF(OR(NOT(ISNUMBER(E201)),E201&lt;=0),"Enter valid review date",IF(OR(OR(NOT(ISNUMBER(I201)),I201&lt;0,MOD(I201,1)&lt;&gt;0),I201&gt;INDEX('Packing Receipt'!$F$8:$F$107,MATCH(A201,'Packing Receipt'!$A$8:$A$107,0))),"Excluded quantity outside receipt count",IF(B201="Quarantined","Resolve quarantined receipt",IF(B201="Returned",IF(OR(I201&lt;&gt;INDEX('Packing Receipt'!$F$8:$F$107,MATCH(A201,'Packing Receipt'!$A$8:$A$107,0)),J201=""),"Record full return quantity and reference","Disposition recorded"),IF(B201="Accepted balance after return",IF(OR(I201&lt;=0,I201&gt;=INDEX('Packing Receipt'!$F$8:$F$107,MATCH(A201,'Packing Receipt'!$A$8:$A$107,0)),J201="",C201=""),"Record partial return and balance recheck","Disposition recorded"),IF(I201&lt;&gt;0,"Select a return disposition",IF(B201="Accepted",IF(OR(INDEX('Packing Receipt'!$I$8:$I$107,MATCH(A201,'Packing Receipt'!$A$8:$A$107,0))&gt;0,INDEX('Packing Receipt'!$J$8:$J$107,MATCH(A201,'Packing Receipt'!$A$8:$A$107,0))&lt;&gt;"None"),"Correction and recheck required","Disposition recorded"),IF(B201="Accepted after correction",IF(C201="","Enter correction and recheck reference","Disposition recorded"),"Select receipt decision")))))))))))))</x:f>
      </x:c>
      <x:c r="L201" s="1"/>
    </x:row>
    <x:row r="202" ht="28" customHeight="1">
      <x:c r="A202" s="23"/>
      <x:c r="B202" s="22"/>
      <x:c r="C202" s="23"/>
      <x:c r="D202" s="23"/>
      <x:c r="E202" s="26"/>
      <x:c r="F202" s="25" t="str">
        <x:f>IF(A202="","",IF(COUNTIFS('Packing Receipt'!$A$8:$A$107,A202)=1,INDEX('Packing Receipt'!$B$8:$B$107,MATCH(A202,'Packing Receipt'!$A$8:$A$107,0)),""))</x:f>
      </x:c>
      <x:c r="G202" s="25" t="str">
        <x:f>IF(A202="","",IF(COUNTIFS('Packing Receipt'!$A$8:$A$107,A202)=1,INDEX('Packing Receipt'!$C$8:$C$107,MATCH(A202,'Packing Receipt'!$A$8:$A$107,0)),""))</x:f>
      </x:c>
      <x:c r="H202" s="30" t="str">
        <x:f>IF(A202="","",IF(K202="Disposition recorded",INDEX('Packing Receipt'!$F$8:$F$107,MATCH(A202,'Packing Receipt'!$A$8:$A$107,0))-I202,""))</x:f>
      </x:c>
      <x:c r="I202" s="24"/>
      <x:c r="J202" s="23"/>
      <x:c r="K202" s="25" t="str">
        <x:f>IF(LEN(A202&amp;"")=0,IF(COUNTA(A202,B202,C202,D202,E202,I202,J202)=0,"","Enter Receipt line ID"),IF(COUNTIFS('Packing Receipt'!$A$118:$A$217,A202)&lt;&gt;1,"Duplicate disposition",IF(COUNTIFS('Packing Receipt'!$A$8:$A$107,A202)&lt;&gt;1,"Missing or duplicate receipt",IF(INDEX('Packing Receipt'!$L$8:$L$107,MATCH(A202,'Packing Receipt'!$A$8:$A$107,0))&lt;&gt;"Linked","Receipt incomplete or stale",IF(OR(LEN(B202&amp;"")=0,LEN(D202&amp;"")=0,LEN(E202&amp;"")=0,LEN(I202&amp;"")=0),"Enter decision, reviewer, date and excluded quantity",IF(OR(NOT(ISNUMBER(E202)),E202&lt;=0),"Enter valid review date",IF(OR(OR(NOT(ISNUMBER(I202)),I202&lt;0,MOD(I202,1)&lt;&gt;0),I202&gt;INDEX('Packing Receipt'!$F$8:$F$107,MATCH(A202,'Packing Receipt'!$A$8:$A$107,0))),"Excluded quantity outside receipt count",IF(B202="Quarantined","Resolve quarantined receipt",IF(B202="Returned",IF(OR(I202&lt;&gt;INDEX('Packing Receipt'!$F$8:$F$107,MATCH(A202,'Packing Receipt'!$A$8:$A$107,0)),J202=""),"Record full return quantity and reference","Disposition recorded"),IF(B202="Accepted balance after return",IF(OR(I202&lt;=0,I202&gt;=INDEX('Packing Receipt'!$F$8:$F$107,MATCH(A202,'Packing Receipt'!$A$8:$A$107,0)),J202="",C202=""),"Record partial return and balance recheck","Disposition recorded"),IF(I202&lt;&gt;0,"Select a return disposition",IF(B202="Accepted",IF(OR(INDEX('Packing Receipt'!$I$8:$I$107,MATCH(A202,'Packing Receipt'!$A$8:$A$107,0))&gt;0,INDEX('Packing Receipt'!$J$8:$J$107,MATCH(A202,'Packing Receipt'!$A$8:$A$107,0))&lt;&gt;"None"),"Correction and recheck required","Disposition recorded"),IF(B202="Accepted after correction",IF(C202="","Enter correction and recheck reference","Disposition recorded"),"Select receipt decision")))))))))))))</x:f>
      </x:c>
      <x:c r="L202" s="1"/>
    </x:row>
    <x:row r="203" ht="28" customHeight="1">
      <x:c r="A203" s="23"/>
      <x:c r="B203" s="22"/>
      <x:c r="C203" s="23"/>
      <x:c r="D203" s="23"/>
      <x:c r="E203" s="26"/>
      <x:c r="F203" s="25" t="str">
        <x:f>IF(A203="","",IF(COUNTIFS('Packing Receipt'!$A$8:$A$107,A203)=1,INDEX('Packing Receipt'!$B$8:$B$107,MATCH(A203,'Packing Receipt'!$A$8:$A$107,0)),""))</x:f>
      </x:c>
      <x:c r="G203" s="25" t="str">
        <x:f>IF(A203="","",IF(COUNTIFS('Packing Receipt'!$A$8:$A$107,A203)=1,INDEX('Packing Receipt'!$C$8:$C$107,MATCH(A203,'Packing Receipt'!$A$8:$A$107,0)),""))</x:f>
      </x:c>
      <x:c r="H203" s="30" t="str">
        <x:f>IF(A203="","",IF(K203="Disposition recorded",INDEX('Packing Receipt'!$F$8:$F$107,MATCH(A203,'Packing Receipt'!$A$8:$A$107,0))-I203,""))</x:f>
      </x:c>
      <x:c r="I203" s="24"/>
      <x:c r="J203" s="23"/>
      <x:c r="K203" s="25" t="str">
        <x:f>IF(LEN(A203&amp;"")=0,IF(COUNTA(A203,B203,C203,D203,E203,I203,J203)=0,"","Enter Receipt line ID"),IF(COUNTIFS('Packing Receipt'!$A$118:$A$217,A203)&lt;&gt;1,"Duplicate disposition",IF(COUNTIFS('Packing Receipt'!$A$8:$A$107,A203)&lt;&gt;1,"Missing or duplicate receipt",IF(INDEX('Packing Receipt'!$L$8:$L$107,MATCH(A203,'Packing Receipt'!$A$8:$A$107,0))&lt;&gt;"Linked","Receipt incomplete or stale",IF(OR(LEN(B203&amp;"")=0,LEN(D203&amp;"")=0,LEN(E203&amp;"")=0,LEN(I203&amp;"")=0),"Enter decision, reviewer, date and excluded quantity",IF(OR(NOT(ISNUMBER(E203)),E203&lt;=0),"Enter valid review date",IF(OR(OR(NOT(ISNUMBER(I203)),I203&lt;0,MOD(I203,1)&lt;&gt;0),I203&gt;INDEX('Packing Receipt'!$F$8:$F$107,MATCH(A203,'Packing Receipt'!$A$8:$A$107,0))),"Excluded quantity outside receipt count",IF(B203="Quarantined","Resolve quarantined receipt",IF(B203="Returned",IF(OR(I203&lt;&gt;INDEX('Packing Receipt'!$F$8:$F$107,MATCH(A203,'Packing Receipt'!$A$8:$A$107,0)),J203=""),"Record full return quantity and reference","Disposition recorded"),IF(B203="Accepted balance after return",IF(OR(I203&lt;=0,I203&gt;=INDEX('Packing Receipt'!$F$8:$F$107,MATCH(A203,'Packing Receipt'!$A$8:$A$107,0)),J203="",C203=""),"Record partial return and balance recheck","Disposition recorded"),IF(I203&lt;&gt;0,"Select a return disposition",IF(B203="Accepted",IF(OR(INDEX('Packing Receipt'!$I$8:$I$107,MATCH(A203,'Packing Receipt'!$A$8:$A$107,0))&gt;0,INDEX('Packing Receipt'!$J$8:$J$107,MATCH(A203,'Packing Receipt'!$A$8:$A$107,0))&lt;&gt;"None"),"Correction and recheck required","Disposition recorded"),IF(B203="Accepted after correction",IF(C203="","Enter correction and recheck reference","Disposition recorded"),"Select receipt decision")))))))))))))</x:f>
      </x:c>
      <x:c r="L203" s="1"/>
    </x:row>
    <x:row r="204" ht="28" customHeight="1">
      <x:c r="A204" s="23"/>
      <x:c r="B204" s="22"/>
      <x:c r="C204" s="23"/>
      <x:c r="D204" s="23"/>
      <x:c r="E204" s="26"/>
      <x:c r="F204" s="25" t="str">
        <x:f>IF(A204="","",IF(COUNTIFS('Packing Receipt'!$A$8:$A$107,A204)=1,INDEX('Packing Receipt'!$B$8:$B$107,MATCH(A204,'Packing Receipt'!$A$8:$A$107,0)),""))</x:f>
      </x:c>
      <x:c r="G204" s="25" t="str">
        <x:f>IF(A204="","",IF(COUNTIFS('Packing Receipt'!$A$8:$A$107,A204)=1,INDEX('Packing Receipt'!$C$8:$C$107,MATCH(A204,'Packing Receipt'!$A$8:$A$107,0)),""))</x:f>
      </x:c>
      <x:c r="H204" s="30" t="str">
        <x:f>IF(A204="","",IF(K204="Disposition recorded",INDEX('Packing Receipt'!$F$8:$F$107,MATCH(A204,'Packing Receipt'!$A$8:$A$107,0))-I204,""))</x:f>
      </x:c>
      <x:c r="I204" s="24"/>
      <x:c r="J204" s="23"/>
      <x:c r="K204" s="25" t="str">
        <x:f>IF(LEN(A204&amp;"")=0,IF(COUNTA(A204,B204,C204,D204,E204,I204,J204)=0,"","Enter Receipt line ID"),IF(COUNTIFS('Packing Receipt'!$A$118:$A$217,A204)&lt;&gt;1,"Duplicate disposition",IF(COUNTIFS('Packing Receipt'!$A$8:$A$107,A204)&lt;&gt;1,"Missing or duplicate receipt",IF(INDEX('Packing Receipt'!$L$8:$L$107,MATCH(A204,'Packing Receipt'!$A$8:$A$107,0))&lt;&gt;"Linked","Receipt incomplete or stale",IF(OR(LEN(B204&amp;"")=0,LEN(D204&amp;"")=0,LEN(E204&amp;"")=0,LEN(I204&amp;"")=0),"Enter decision, reviewer, date and excluded quantity",IF(OR(NOT(ISNUMBER(E204)),E204&lt;=0),"Enter valid review date",IF(OR(OR(NOT(ISNUMBER(I204)),I204&lt;0,MOD(I204,1)&lt;&gt;0),I204&gt;INDEX('Packing Receipt'!$F$8:$F$107,MATCH(A204,'Packing Receipt'!$A$8:$A$107,0))),"Excluded quantity outside receipt count",IF(B204="Quarantined","Resolve quarantined receipt",IF(B204="Returned",IF(OR(I204&lt;&gt;INDEX('Packing Receipt'!$F$8:$F$107,MATCH(A204,'Packing Receipt'!$A$8:$A$107,0)),J204=""),"Record full return quantity and reference","Disposition recorded"),IF(B204="Accepted balance after return",IF(OR(I204&lt;=0,I204&gt;=INDEX('Packing Receipt'!$F$8:$F$107,MATCH(A204,'Packing Receipt'!$A$8:$A$107,0)),J204="",C204=""),"Record partial return and balance recheck","Disposition recorded"),IF(I204&lt;&gt;0,"Select a return disposition",IF(B204="Accepted",IF(OR(INDEX('Packing Receipt'!$I$8:$I$107,MATCH(A204,'Packing Receipt'!$A$8:$A$107,0))&gt;0,INDEX('Packing Receipt'!$J$8:$J$107,MATCH(A204,'Packing Receipt'!$A$8:$A$107,0))&lt;&gt;"None"),"Correction and recheck required","Disposition recorded"),IF(B204="Accepted after correction",IF(C204="","Enter correction and recheck reference","Disposition recorded"),"Select receipt decision")))))))))))))</x:f>
      </x:c>
      <x:c r="L204" s="1"/>
    </x:row>
    <x:row r="205" ht="28" customHeight="1">
      <x:c r="A205" s="23"/>
      <x:c r="B205" s="22"/>
      <x:c r="C205" s="23"/>
      <x:c r="D205" s="23"/>
      <x:c r="E205" s="26"/>
      <x:c r="F205" s="25" t="str">
        <x:f>IF(A205="","",IF(COUNTIFS('Packing Receipt'!$A$8:$A$107,A205)=1,INDEX('Packing Receipt'!$B$8:$B$107,MATCH(A205,'Packing Receipt'!$A$8:$A$107,0)),""))</x:f>
      </x:c>
      <x:c r="G205" s="25" t="str">
        <x:f>IF(A205="","",IF(COUNTIFS('Packing Receipt'!$A$8:$A$107,A205)=1,INDEX('Packing Receipt'!$C$8:$C$107,MATCH(A205,'Packing Receipt'!$A$8:$A$107,0)),""))</x:f>
      </x:c>
      <x:c r="H205" s="30" t="str">
        <x:f>IF(A205="","",IF(K205="Disposition recorded",INDEX('Packing Receipt'!$F$8:$F$107,MATCH(A205,'Packing Receipt'!$A$8:$A$107,0))-I205,""))</x:f>
      </x:c>
      <x:c r="I205" s="24"/>
      <x:c r="J205" s="23"/>
      <x:c r="K205" s="25" t="str">
        <x:f>IF(LEN(A205&amp;"")=0,IF(COUNTA(A205,B205,C205,D205,E205,I205,J205)=0,"","Enter Receipt line ID"),IF(COUNTIFS('Packing Receipt'!$A$118:$A$217,A205)&lt;&gt;1,"Duplicate disposition",IF(COUNTIFS('Packing Receipt'!$A$8:$A$107,A205)&lt;&gt;1,"Missing or duplicate receipt",IF(INDEX('Packing Receipt'!$L$8:$L$107,MATCH(A205,'Packing Receipt'!$A$8:$A$107,0))&lt;&gt;"Linked","Receipt incomplete or stale",IF(OR(LEN(B205&amp;"")=0,LEN(D205&amp;"")=0,LEN(E205&amp;"")=0,LEN(I205&amp;"")=0),"Enter decision, reviewer, date and excluded quantity",IF(OR(NOT(ISNUMBER(E205)),E205&lt;=0),"Enter valid review date",IF(OR(OR(NOT(ISNUMBER(I205)),I205&lt;0,MOD(I205,1)&lt;&gt;0),I205&gt;INDEX('Packing Receipt'!$F$8:$F$107,MATCH(A205,'Packing Receipt'!$A$8:$A$107,0))),"Excluded quantity outside receipt count",IF(B205="Quarantined","Resolve quarantined receipt",IF(B205="Returned",IF(OR(I205&lt;&gt;INDEX('Packing Receipt'!$F$8:$F$107,MATCH(A205,'Packing Receipt'!$A$8:$A$107,0)),J205=""),"Record full return quantity and reference","Disposition recorded"),IF(B205="Accepted balance after return",IF(OR(I205&lt;=0,I205&gt;=INDEX('Packing Receipt'!$F$8:$F$107,MATCH(A205,'Packing Receipt'!$A$8:$A$107,0)),J205="",C205=""),"Record partial return and balance recheck","Disposition recorded"),IF(I205&lt;&gt;0,"Select a return disposition",IF(B205="Accepted",IF(OR(INDEX('Packing Receipt'!$I$8:$I$107,MATCH(A205,'Packing Receipt'!$A$8:$A$107,0))&gt;0,INDEX('Packing Receipt'!$J$8:$J$107,MATCH(A205,'Packing Receipt'!$A$8:$A$107,0))&lt;&gt;"None"),"Correction and recheck required","Disposition recorded"),IF(B205="Accepted after correction",IF(C205="","Enter correction and recheck reference","Disposition recorded"),"Select receipt decision")))))))))))))</x:f>
      </x:c>
      <x:c r="L205" s="1"/>
    </x:row>
    <x:row r="206" ht="28" customHeight="1">
      <x:c r="A206" s="23"/>
      <x:c r="B206" s="22"/>
      <x:c r="C206" s="23"/>
      <x:c r="D206" s="23"/>
      <x:c r="E206" s="26"/>
      <x:c r="F206" s="25" t="str">
        <x:f>IF(A206="","",IF(COUNTIFS('Packing Receipt'!$A$8:$A$107,A206)=1,INDEX('Packing Receipt'!$B$8:$B$107,MATCH(A206,'Packing Receipt'!$A$8:$A$107,0)),""))</x:f>
      </x:c>
      <x:c r="G206" s="25" t="str">
        <x:f>IF(A206="","",IF(COUNTIFS('Packing Receipt'!$A$8:$A$107,A206)=1,INDEX('Packing Receipt'!$C$8:$C$107,MATCH(A206,'Packing Receipt'!$A$8:$A$107,0)),""))</x:f>
      </x:c>
      <x:c r="H206" s="30" t="str">
        <x:f>IF(A206="","",IF(K206="Disposition recorded",INDEX('Packing Receipt'!$F$8:$F$107,MATCH(A206,'Packing Receipt'!$A$8:$A$107,0))-I206,""))</x:f>
      </x:c>
      <x:c r="I206" s="24"/>
      <x:c r="J206" s="23"/>
      <x:c r="K206" s="25" t="str">
        <x:f>IF(LEN(A206&amp;"")=0,IF(COUNTA(A206,B206,C206,D206,E206,I206,J206)=0,"","Enter Receipt line ID"),IF(COUNTIFS('Packing Receipt'!$A$118:$A$217,A206)&lt;&gt;1,"Duplicate disposition",IF(COUNTIFS('Packing Receipt'!$A$8:$A$107,A206)&lt;&gt;1,"Missing or duplicate receipt",IF(INDEX('Packing Receipt'!$L$8:$L$107,MATCH(A206,'Packing Receipt'!$A$8:$A$107,0))&lt;&gt;"Linked","Receipt incomplete or stale",IF(OR(LEN(B206&amp;"")=0,LEN(D206&amp;"")=0,LEN(E206&amp;"")=0,LEN(I206&amp;"")=0),"Enter decision, reviewer, date and excluded quantity",IF(OR(NOT(ISNUMBER(E206)),E206&lt;=0),"Enter valid review date",IF(OR(OR(NOT(ISNUMBER(I206)),I206&lt;0,MOD(I206,1)&lt;&gt;0),I206&gt;INDEX('Packing Receipt'!$F$8:$F$107,MATCH(A206,'Packing Receipt'!$A$8:$A$107,0))),"Excluded quantity outside receipt count",IF(B206="Quarantined","Resolve quarantined receipt",IF(B206="Returned",IF(OR(I206&lt;&gt;INDEX('Packing Receipt'!$F$8:$F$107,MATCH(A206,'Packing Receipt'!$A$8:$A$107,0)),J206=""),"Record full return quantity and reference","Disposition recorded"),IF(B206="Accepted balance after return",IF(OR(I206&lt;=0,I206&gt;=INDEX('Packing Receipt'!$F$8:$F$107,MATCH(A206,'Packing Receipt'!$A$8:$A$107,0)),J206="",C206=""),"Record partial return and balance recheck","Disposition recorded"),IF(I206&lt;&gt;0,"Select a return disposition",IF(B206="Accepted",IF(OR(INDEX('Packing Receipt'!$I$8:$I$107,MATCH(A206,'Packing Receipt'!$A$8:$A$107,0))&gt;0,INDEX('Packing Receipt'!$J$8:$J$107,MATCH(A206,'Packing Receipt'!$A$8:$A$107,0))&lt;&gt;"None"),"Correction and recheck required","Disposition recorded"),IF(B206="Accepted after correction",IF(C206="","Enter correction and recheck reference","Disposition recorded"),"Select receipt decision")))))))))))))</x:f>
      </x:c>
      <x:c r="L206" s="1"/>
    </x:row>
    <x:row r="207" ht="28" customHeight="1">
      <x:c r="A207" s="23"/>
      <x:c r="B207" s="22"/>
      <x:c r="C207" s="23"/>
      <x:c r="D207" s="23"/>
      <x:c r="E207" s="26"/>
      <x:c r="F207" s="25" t="str">
        <x:f>IF(A207="","",IF(COUNTIFS('Packing Receipt'!$A$8:$A$107,A207)=1,INDEX('Packing Receipt'!$B$8:$B$107,MATCH(A207,'Packing Receipt'!$A$8:$A$107,0)),""))</x:f>
      </x:c>
      <x:c r="G207" s="25" t="str">
        <x:f>IF(A207="","",IF(COUNTIFS('Packing Receipt'!$A$8:$A$107,A207)=1,INDEX('Packing Receipt'!$C$8:$C$107,MATCH(A207,'Packing Receipt'!$A$8:$A$107,0)),""))</x:f>
      </x:c>
      <x:c r="H207" s="30" t="str">
        <x:f>IF(A207="","",IF(K207="Disposition recorded",INDEX('Packing Receipt'!$F$8:$F$107,MATCH(A207,'Packing Receipt'!$A$8:$A$107,0))-I207,""))</x:f>
      </x:c>
      <x:c r="I207" s="24"/>
      <x:c r="J207" s="23"/>
      <x:c r="K207" s="25" t="str">
        <x:f>IF(LEN(A207&amp;"")=0,IF(COUNTA(A207,B207,C207,D207,E207,I207,J207)=0,"","Enter Receipt line ID"),IF(COUNTIFS('Packing Receipt'!$A$118:$A$217,A207)&lt;&gt;1,"Duplicate disposition",IF(COUNTIFS('Packing Receipt'!$A$8:$A$107,A207)&lt;&gt;1,"Missing or duplicate receipt",IF(INDEX('Packing Receipt'!$L$8:$L$107,MATCH(A207,'Packing Receipt'!$A$8:$A$107,0))&lt;&gt;"Linked","Receipt incomplete or stale",IF(OR(LEN(B207&amp;"")=0,LEN(D207&amp;"")=0,LEN(E207&amp;"")=0,LEN(I207&amp;"")=0),"Enter decision, reviewer, date and excluded quantity",IF(OR(NOT(ISNUMBER(E207)),E207&lt;=0),"Enter valid review date",IF(OR(OR(NOT(ISNUMBER(I207)),I207&lt;0,MOD(I207,1)&lt;&gt;0),I207&gt;INDEX('Packing Receipt'!$F$8:$F$107,MATCH(A207,'Packing Receipt'!$A$8:$A$107,0))),"Excluded quantity outside receipt count",IF(B207="Quarantined","Resolve quarantined receipt",IF(B207="Returned",IF(OR(I207&lt;&gt;INDEX('Packing Receipt'!$F$8:$F$107,MATCH(A207,'Packing Receipt'!$A$8:$A$107,0)),J207=""),"Record full return quantity and reference","Disposition recorded"),IF(B207="Accepted balance after return",IF(OR(I207&lt;=0,I207&gt;=INDEX('Packing Receipt'!$F$8:$F$107,MATCH(A207,'Packing Receipt'!$A$8:$A$107,0)),J207="",C207=""),"Record partial return and balance recheck","Disposition recorded"),IF(I207&lt;&gt;0,"Select a return disposition",IF(B207="Accepted",IF(OR(INDEX('Packing Receipt'!$I$8:$I$107,MATCH(A207,'Packing Receipt'!$A$8:$A$107,0))&gt;0,INDEX('Packing Receipt'!$J$8:$J$107,MATCH(A207,'Packing Receipt'!$A$8:$A$107,0))&lt;&gt;"None"),"Correction and recheck required","Disposition recorded"),IF(B207="Accepted after correction",IF(C207="","Enter correction and recheck reference","Disposition recorded"),"Select receipt decision")))))))))))))</x:f>
      </x:c>
      <x:c r="L207" s="1"/>
    </x:row>
    <x:row r="208" ht="28" customHeight="1">
      <x:c r="A208" s="23"/>
      <x:c r="B208" s="22"/>
      <x:c r="C208" s="23"/>
      <x:c r="D208" s="23"/>
      <x:c r="E208" s="26"/>
      <x:c r="F208" s="25" t="str">
        <x:f>IF(A208="","",IF(COUNTIFS('Packing Receipt'!$A$8:$A$107,A208)=1,INDEX('Packing Receipt'!$B$8:$B$107,MATCH(A208,'Packing Receipt'!$A$8:$A$107,0)),""))</x:f>
      </x:c>
      <x:c r="G208" s="25" t="str">
        <x:f>IF(A208="","",IF(COUNTIFS('Packing Receipt'!$A$8:$A$107,A208)=1,INDEX('Packing Receipt'!$C$8:$C$107,MATCH(A208,'Packing Receipt'!$A$8:$A$107,0)),""))</x:f>
      </x:c>
      <x:c r="H208" s="30" t="str">
        <x:f>IF(A208="","",IF(K208="Disposition recorded",INDEX('Packing Receipt'!$F$8:$F$107,MATCH(A208,'Packing Receipt'!$A$8:$A$107,0))-I208,""))</x:f>
      </x:c>
      <x:c r="I208" s="24"/>
      <x:c r="J208" s="23"/>
      <x:c r="K208" s="25" t="str">
        <x:f>IF(LEN(A208&amp;"")=0,IF(COUNTA(A208,B208,C208,D208,E208,I208,J208)=0,"","Enter Receipt line ID"),IF(COUNTIFS('Packing Receipt'!$A$118:$A$217,A208)&lt;&gt;1,"Duplicate disposition",IF(COUNTIFS('Packing Receipt'!$A$8:$A$107,A208)&lt;&gt;1,"Missing or duplicate receipt",IF(INDEX('Packing Receipt'!$L$8:$L$107,MATCH(A208,'Packing Receipt'!$A$8:$A$107,0))&lt;&gt;"Linked","Receipt incomplete or stale",IF(OR(LEN(B208&amp;"")=0,LEN(D208&amp;"")=0,LEN(E208&amp;"")=0,LEN(I208&amp;"")=0),"Enter decision, reviewer, date and excluded quantity",IF(OR(NOT(ISNUMBER(E208)),E208&lt;=0),"Enter valid review date",IF(OR(OR(NOT(ISNUMBER(I208)),I208&lt;0,MOD(I208,1)&lt;&gt;0),I208&gt;INDEX('Packing Receipt'!$F$8:$F$107,MATCH(A208,'Packing Receipt'!$A$8:$A$107,0))),"Excluded quantity outside receipt count",IF(B208="Quarantined","Resolve quarantined receipt",IF(B208="Returned",IF(OR(I208&lt;&gt;INDEX('Packing Receipt'!$F$8:$F$107,MATCH(A208,'Packing Receipt'!$A$8:$A$107,0)),J208=""),"Record full return quantity and reference","Disposition recorded"),IF(B208="Accepted balance after return",IF(OR(I208&lt;=0,I208&gt;=INDEX('Packing Receipt'!$F$8:$F$107,MATCH(A208,'Packing Receipt'!$A$8:$A$107,0)),J208="",C208=""),"Record partial return and balance recheck","Disposition recorded"),IF(I208&lt;&gt;0,"Select a return disposition",IF(B208="Accepted",IF(OR(INDEX('Packing Receipt'!$I$8:$I$107,MATCH(A208,'Packing Receipt'!$A$8:$A$107,0))&gt;0,INDEX('Packing Receipt'!$J$8:$J$107,MATCH(A208,'Packing Receipt'!$A$8:$A$107,0))&lt;&gt;"None"),"Correction and recheck required","Disposition recorded"),IF(B208="Accepted after correction",IF(C208="","Enter correction and recheck reference","Disposition recorded"),"Select receipt decision")))))))))))))</x:f>
      </x:c>
      <x:c r="L208" s="1"/>
    </x:row>
    <x:row r="209" ht="28" customHeight="1">
      <x:c r="A209" s="23"/>
      <x:c r="B209" s="22"/>
      <x:c r="C209" s="23"/>
      <x:c r="D209" s="23"/>
      <x:c r="E209" s="26"/>
      <x:c r="F209" s="25" t="str">
        <x:f>IF(A209="","",IF(COUNTIFS('Packing Receipt'!$A$8:$A$107,A209)=1,INDEX('Packing Receipt'!$B$8:$B$107,MATCH(A209,'Packing Receipt'!$A$8:$A$107,0)),""))</x:f>
      </x:c>
      <x:c r="G209" s="25" t="str">
        <x:f>IF(A209="","",IF(COUNTIFS('Packing Receipt'!$A$8:$A$107,A209)=1,INDEX('Packing Receipt'!$C$8:$C$107,MATCH(A209,'Packing Receipt'!$A$8:$A$107,0)),""))</x:f>
      </x:c>
      <x:c r="H209" s="30" t="str">
        <x:f>IF(A209="","",IF(K209="Disposition recorded",INDEX('Packing Receipt'!$F$8:$F$107,MATCH(A209,'Packing Receipt'!$A$8:$A$107,0))-I209,""))</x:f>
      </x:c>
      <x:c r="I209" s="24"/>
      <x:c r="J209" s="23"/>
      <x:c r="K209" s="25" t="str">
        <x:f>IF(LEN(A209&amp;"")=0,IF(COUNTA(A209,B209,C209,D209,E209,I209,J209)=0,"","Enter Receipt line ID"),IF(COUNTIFS('Packing Receipt'!$A$118:$A$217,A209)&lt;&gt;1,"Duplicate disposition",IF(COUNTIFS('Packing Receipt'!$A$8:$A$107,A209)&lt;&gt;1,"Missing or duplicate receipt",IF(INDEX('Packing Receipt'!$L$8:$L$107,MATCH(A209,'Packing Receipt'!$A$8:$A$107,0))&lt;&gt;"Linked","Receipt incomplete or stale",IF(OR(LEN(B209&amp;"")=0,LEN(D209&amp;"")=0,LEN(E209&amp;"")=0,LEN(I209&amp;"")=0),"Enter decision, reviewer, date and excluded quantity",IF(OR(NOT(ISNUMBER(E209)),E209&lt;=0),"Enter valid review date",IF(OR(OR(NOT(ISNUMBER(I209)),I209&lt;0,MOD(I209,1)&lt;&gt;0),I209&gt;INDEX('Packing Receipt'!$F$8:$F$107,MATCH(A209,'Packing Receipt'!$A$8:$A$107,0))),"Excluded quantity outside receipt count",IF(B209="Quarantined","Resolve quarantined receipt",IF(B209="Returned",IF(OR(I209&lt;&gt;INDEX('Packing Receipt'!$F$8:$F$107,MATCH(A209,'Packing Receipt'!$A$8:$A$107,0)),J209=""),"Record full return quantity and reference","Disposition recorded"),IF(B209="Accepted balance after return",IF(OR(I209&lt;=0,I209&gt;=INDEX('Packing Receipt'!$F$8:$F$107,MATCH(A209,'Packing Receipt'!$A$8:$A$107,0)),J209="",C209=""),"Record partial return and balance recheck","Disposition recorded"),IF(I209&lt;&gt;0,"Select a return disposition",IF(B209="Accepted",IF(OR(INDEX('Packing Receipt'!$I$8:$I$107,MATCH(A209,'Packing Receipt'!$A$8:$A$107,0))&gt;0,INDEX('Packing Receipt'!$J$8:$J$107,MATCH(A209,'Packing Receipt'!$A$8:$A$107,0))&lt;&gt;"None"),"Correction and recheck required","Disposition recorded"),IF(B209="Accepted after correction",IF(C209="","Enter correction and recheck reference","Disposition recorded"),"Select receipt decision")))))))))))))</x:f>
      </x:c>
      <x:c r="L209" s="1"/>
    </x:row>
    <x:row r="210" ht="28" customHeight="1">
      <x:c r="A210" s="23"/>
      <x:c r="B210" s="22"/>
      <x:c r="C210" s="23"/>
      <x:c r="D210" s="23"/>
      <x:c r="E210" s="26"/>
      <x:c r="F210" s="25" t="str">
        <x:f>IF(A210="","",IF(COUNTIFS('Packing Receipt'!$A$8:$A$107,A210)=1,INDEX('Packing Receipt'!$B$8:$B$107,MATCH(A210,'Packing Receipt'!$A$8:$A$107,0)),""))</x:f>
      </x:c>
      <x:c r="G210" s="25" t="str">
        <x:f>IF(A210="","",IF(COUNTIFS('Packing Receipt'!$A$8:$A$107,A210)=1,INDEX('Packing Receipt'!$C$8:$C$107,MATCH(A210,'Packing Receipt'!$A$8:$A$107,0)),""))</x:f>
      </x:c>
      <x:c r="H210" s="30" t="str">
        <x:f>IF(A210="","",IF(K210="Disposition recorded",INDEX('Packing Receipt'!$F$8:$F$107,MATCH(A210,'Packing Receipt'!$A$8:$A$107,0))-I210,""))</x:f>
      </x:c>
      <x:c r="I210" s="24"/>
      <x:c r="J210" s="23"/>
      <x:c r="K210" s="25" t="str">
        <x:f>IF(LEN(A210&amp;"")=0,IF(COUNTA(A210,B210,C210,D210,E210,I210,J210)=0,"","Enter Receipt line ID"),IF(COUNTIFS('Packing Receipt'!$A$118:$A$217,A210)&lt;&gt;1,"Duplicate disposition",IF(COUNTIFS('Packing Receipt'!$A$8:$A$107,A210)&lt;&gt;1,"Missing or duplicate receipt",IF(INDEX('Packing Receipt'!$L$8:$L$107,MATCH(A210,'Packing Receipt'!$A$8:$A$107,0))&lt;&gt;"Linked","Receipt incomplete or stale",IF(OR(LEN(B210&amp;"")=0,LEN(D210&amp;"")=0,LEN(E210&amp;"")=0,LEN(I210&amp;"")=0),"Enter decision, reviewer, date and excluded quantity",IF(OR(NOT(ISNUMBER(E210)),E210&lt;=0),"Enter valid review date",IF(OR(OR(NOT(ISNUMBER(I210)),I210&lt;0,MOD(I210,1)&lt;&gt;0),I210&gt;INDEX('Packing Receipt'!$F$8:$F$107,MATCH(A210,'Packing Receipt'!$A$8:$A$107,0))),"Excluded quantity outside receipt count",IF(B210="Quarantined","Resolve quarantined receipt",IF(B210="Returned",IF(OR(I210&lt;&gt;INDEX('Packing Receipt'!$F$8:$F$107,MATCH(A210,'Packing Receipt'!$A$8:$A$107,0)),J210=""),"Record full return quantity and reference","Disposition recorded"),IF(B210="Accepted balance after return",IF(OR(I210&lt;=0,I210&gt;=INDEX('Packing Receipt'!$F$8:$F$107,MATCH(A210,'Packing Receipt'!$A$8:$A$107,0)),J210="",C210=""),"Record partial return and balance recheck","Disposition recorded"),IF(I210&lt;&gt;0,"Select a return disposition",IF(B210="Accepted",IF(OR(INDEX('Packing Receipt'!$I$8:$I$107,MATCH(A210,'Packing Receipt'!$A$8:$A$107,0))&gt;0,INDEX('Packing Receipt'!$J$8:$J$107,MATCH(A210,'Packing Receipt'!$A$8:$A$107,0))&lt;&gt;"None"),"Correction and recheck required","Disposition recorded"),IF(B210="Accepted after correction",IF(C210="","Enter correction and recheck reference","Disposition recorded"),"Select receipt decision")))))))))))))</x:f>
      </x:c>
      <x:c r="L210" s="1"/>
    </x:row>
    <x:row r="211" ht="28" customHeight="1">
      <x:c r="A211" s="23"/>
      <x:c r="B211" s="22"/>
      <x:c r="C211" s="23"/>
      <x:c r="D211" s="23"/>
      <x:c r="E211" s="26"/>
      <x:c r="F211" s="25" t="str">
        <x:f>IF(A211="","",IF(COUNTIFS('Packing Receipt'!$A$8:$A$107,A211)=1,INDEX('Packing Receipt'!$B$8:$B$107,MATCH(A211,'Packing Receipt'!$A$8:$A$107,0)),""))</x:f>
      </x:c>
      <x:c r="G211" s="25" t="str">
        <x:f>IF(A211="","",IF(COUNTIFS('Packing Receipt'!$A$8:$A$107,A211)=1,INDEX('Packing Receipt'!$C$8:$C$107,MATCH(A211,'Packing Receipt'!$A$8:$A$107,0)),""))</x:f>
      </x:c>
      <x:c r="H211" s="30" t="str">
        <x:f>IF(A211="","",IF(K211="Disposition recorded",INDEX('Packing Receipt'!$F$8:$F$107,MATCH(A211,'Packing Receipt'!$A$8:$A$107,0))-I211,""))</x:f>
      </x:c>
      <x:c r="I211" s="24"/>
      <x:c r="J211" s="23"/>
      <x:c r="K211" s="25" t="str">
        <x:f>IF(LEN(A211&amp;"")=0,IF(COUNTA(A211,B211,C211,D211,E211,I211,J211)=0,"","Enter Receipt line ID"),IF(COUNTIFS('Packing Receipt'!$A$118:$A$217,A211)&lt;&gt;1,"Duplicate disposition",IF(COUNTIFS('Packing Receipt'!$A$8:$A$107,A211)&lt;&gt;1,"Missing or duplicate receipt",IF(INDEX('Packing Receipt'!$L$8:$L$107,MATCH(A211,'Packing Receipt'!$A$8:$A$107,0))&lt;&gt;"Linked","Receipt incomplete or stale",IF(OR(LEN(B211&amp;"")=0,LEN(D211&amp;"")=0,LEN(E211&amp;"")=0,LEN(I211&amp;"")=0),"Enter decision, reviewer, date and excluded quantity",IF(OR(NOT(ISNUMBER(E211)),E211&lt;=0),"Enter valid review date",IF(OR(OR(NOT(ISNUMBER(I211)),I211&lt;0,MOD(I211,1)&lt;&gt;0),I211&gt;INDEX('Packing Receipt'!$F$8:$F$107,MATCH(A211,'Packing Receipt'!$A$8:$A$107,0))),"Excluded quantity outside receipt count",IF(B211="Quarantined","Resolve quarantined receipt",IF(B211="Returned",IF(OR(I211&lt;&gt;INDEX('Packing Receipt'!$F$8:$F$107,MATCH(A211,'Packing Receipt'!$A$8:$A$107,0)),J211=""),"Record full return quantity and reference","Disposition recorded"),IF(B211="Accepted balance after return",IF(OR(I211&lt;=0,I211&gt;=INDEX('Packing Receipt'!$F$8:$F$107,MATCH(A211,'Packing Receipt'!$A$8:$A$107,0)),J211="",C211=""),"Record partial return and balance recheck","Disposition recorded"),IF(I211&lt;&gt;0,"Select a return disposition",IF(B211="Accepted",IF(OR(INDEX('Packing Receipt'!$I$8:$I$107,MATCH(A211,'Packing Receipt'!$A$8:$A$107,0))&gt;0,INDEX('Packing Receipt'!$J$8:$J$107,MATCH(A211,'Packing Receipt'!$A$8:$A$107,0))&lt;&gt;"None"),"Correction and recheck required","Disposition recorded"),IF(B211="Accepted after correction",IF(C211="","Enter correction and recheck reference","Disposition recorded"),"Select receipt decision")))))))))))))</x:f>
      </x:c>
      <x:c r="L211" s="1"/>
    </x:row>
    <x:row r="212" ht="28" customHeight="1">
      <x:c r="A212" s="23"/>
      <x:c r="B212" s="22"/>
      <x:c r="C212" s="23"/>
      <x:c r="D212" s="23"/>
      <x:c r="E212" s="26"/>
      <x:c r="F212" s="25" t="str">
        <x:f>IF(A212="","",IF(COUNTIFS('Packing Receipt'!$A$8:$A$107,A212)=1,INDEX('Packing Receipt'!$B$8:$B$107,MATCH(A212,'Packing Receipt'!$A$8:$A$107,0)),""))</x:f>
      </x:c>
      <x:c r="G212" s="25" t="str">
        <x:f>IF(A212="","",IF(COUNTIFS('Packing Receipt'!$A$8:$A$107,A212)=1,INDEX('Packing Receipt'!$C$8:$C$107,MATCH(A212,'Packing Receipt'!$A$8:$A$107,0)),""))</x:f>
      </x:c>
      <x:c r="H212" s="30" t="str">
        <x:f>IF(A212="","",IF(K212="Disposition recorded",INDEX('Packing Receipt'!$F$8:$F$107,MATCH(A212,'Packing Receipt'!$A$8:$A$107,0))-I212,""))</x:f>
      </x:c>
      <x:c r="I212" s="24"/>
      <x:c r="J212" s="23"/>
      <x:c r="K212" s="25" t="str">
        <x:f>IF(LEN(A212&amp;"")=0,IF(COUNTA(A212,B212,C212,D212,E212,I212,J212)=0,"","Enter Receipt line ID"),IF(COUNTIFS('Packing Receipt'!$A$118:$A$217,A212)&lt;&gt;1,"Duplicate disposition",IF(COUNTIFS('Packing Receipt'!$A$8:$A$107,A212)&lt;&gt;1,"Missing or duplicate receipt",IF(INDEX('Packing Receipt'!$L$8:$L$107,MATCH(A212,'Packing Receipt'!$A$8:$A$107,0))&lt;&gt;"Linked","Receipt incomplete or stale",IF(OR(LEN(B212&amp;"")=0,LEN(D212&amp;"")=0,LEN(E212&amp;"")=0,LEN(I212&amp;"")=0),"Enter decision, reviewer, date and excluded quantity",IF(OR(NOT(ISNUMBER(E212)),E212&lt;=0),"Enter valid review date",IF(OR(OR(NOT(ISNUMBER(I212)),I212&lt;0,MOD(I212,1)&lt;&gt;0),I212&gt;INDEX('Packing Receipt'!$F$8:$F$107,MATCH(A212,'Packing Receipt'!$A$8:$A$107,0))),"Excluded quantity outside receipt count",IF(B212="Quarantined","Resolve quarantined receipt",IF(B212="Returned",IF(OR(I212&lt;&gt;INDEX('Packing Receipt'!$F$8:$F$107,MATCH(A212,'Packing Receipt'!$A$8:$A$107,0)),J212=""),"Record full return quantity and reference","Disposition recorded"),IF(B212="Accepted balance after return",IF(OR(I212&lt;=0,I212&gt;=INDEX('Packing Receipt'!$F$8:$F$107,MATCH(A212,'Packing Receipt'!$A$8:$A$107,0)),J212="",C212=""),"Record partial return and balance recheck","Disposition recorded"),IF(I212&lt;&gt;0,"Select a return disposition",IF(B212="Accepted",IF(OR(INDEX('Packing Receipt'!$I$8:$I$107,MATCH(A212,'Packing Receipt'!$A$8:$A$107,0))&gt;0,INDEX('Packing Receipt'!$J$8:$J$107,MATCH(A212,'Packing Receipt'!$A$8:$A$107,0))&lt;&gt;"None"),"Correction and recheck required","Disposition recorded"),IF(B212="Accepted after correction",IF(C212="","Enter correction and recheck reference","Disposition recorded"),"Select receipt decision")))))))))))))</x:f>
      </x:c>
      <x:c r="L212" s="1"/>
    </x:row>
    <x:row r="213" ht="28" customHeight="1">
      <x:c r="A213" s="23"/>
      <x:c r="B213" s="22"/>
      <x:c r="C213" s="23"/>
      <x:c r="D213" s="23"/>
      <x:c r="E213" s="26"/>
      <x:c r="F213" s="25" t="str">
        <x:f>IF(A213="","",IF(COUNTIFS('Packing Receipt'!$A$8:$A$107,A213)=1,INDEX('Packing Receipt'!$B$8:$B$107,MATCH(A213,'Packing Receipt'!$A$8:$A$107,0)),""))</x:f>
      </x:c>
      <x:c r="G213" s="25" t="str">
        <x:f>IF(A213="","",IF(COUNTIFS('Packing Receipt'!$A$8:$A$107,A213)=1,INDEX('Packing Receipt'!$C$8:$C$107,MATCH(A213,'Packing Receipt'!$A$8:$A$107,0)),""))</x:f>
      </x:c>
      <x:c r="H213" s="30" t="str">
        <x:f>IF(A213="","",IF(K213="Disposition recorded",INDEX('Packing Receipt'!$F$8:$F$107,MATCH(A213,'Packing Receipt'!$A$8:$A$107,0))-I213,""))</x:f>
      </x:c>
      <x:c r="I213" s="24"/>
      <x:c r="J213" s="23"/>
      <x:c r="K213" s="25" t="str">
        <x:f>IF(LEN(A213&amp;"")=0,IF(COUNTA(A213,B213,C213,D213,E213,I213,J213)=0,"","Enter Receipt line ID"),IF(COUNTIFS('Packing Receipt'!$A$118:$A$217,A213)&lt;&gt;1,"Duplicate disposition",IF(COUNTIFS('Packing Receipt'!$A$8:$A$107,A213)&lt;&gt;1,"Missing or duplicate receipt",IF(INDEX('Packing Receipt'!$L$8:$L$107,MATCH(A213,'Packing Receipt'!$A$8:$A$107,0))&lt;&gt;"Linked","Receipt incomplete or stale",IF(OR(LEN(B213&amp;"")=0,LEN(D213&amp;"")=0,LEN(E213&amp;"")=0,LEN(I213&amp;"")=0),"Enter decision, reviewer, date and excluded quantity",IF(OR(NOT(ISNUMBER(E213)),E213&lt;=0),"Enter valid review date",IF(OR(OR(NOT(ISNUMBER(I213)),I213&lt;0,MOD(I213,1)&lt;&gt;0),I213&gt;INDEX('Packing Receipt'!$F$8:$F$107,MATCH(A213,'Packing Receipt'!$A$8:$A$107,0))),"Excluded quantity outside receipt count",IF(B213="Quarantined","Resolve quarantined receipt",IF(B213="Returned",IF(OR(I213&lt;&gt;INDEX('Packing Receipt'!$F$8:$F$107,MATCH(A213,'Packing Receipt'!$A$8:$A$107,0)),J213=""),"Record full return quantity and reference","Disposition recorded"),IF(B213="Accepted balance after return",IF(OR(I213&lt;=0,I213&gt;=INDEX('Packing Receipt'!$F$8:$F$107,MATCH(A213,'Packing Receipt'!$A$8:$A$107,0)),J213="",C213=""),"Record partial return and balance recheck","Disposition recorded"),IF(I213&lt;&gt;0,"Select a return disposition",IF(B213="Accepted",IF(OR(INDEX('Packing Receipt'!$I$8:$I$107,MATCH(A213,'Packing Receipt'!$A$8:$A$107,0))&gt;0,INDEX('Packing Receipt'!$J$8:$J$107,MATCH(A213,'Packing Receipt'!$A$8:$A$107,0))&lt;&gt;"None"),"Correction and recheck required","Disposition recorded"),IF(B213="Accepted after correction",IF(C213="","Enter correction and recheck reference","Disposition recorded"),"Select receipt decision")))))))))))))</x:f>
      </x:c>
      <x:c r="L213" s="1"/>
    </x:row>
    <x:row r="214" ht="28" customHeight="1">
      <x:c r="A214" s="23"/>
      <x:c r="B214" s="22"/>
      <x:c r="C214" s="23"/>
      <x:c r="D214" s="23"/>
      <x:c r="E214" s="26"/>
      <x:c r="F214" s="25" t="str">
        <x:f>IF(A214="","",IF(COUNTIFS('Packing Receipt'!$A$8:$A$107,A214)=1,INDEX('Packing Receipt'!$B$8:$B$107,MATCH(A214,'Packing Receipt'!$A$8:$A$107,0)),""))</x:f>
      </x:c>
      <x:c r="G214" s="25" t="str">
        <x:f>IF(A214="","",IF(COUNTIFS('Packing Receipt'!$A$8:$A$107,A214)=1,INDEX('Packing Receipt'!$C$8:$C$107,MATCH(A214,'Packing Receipt'!$A$8:$A$107,0)),""))</x:f>
      </x:c>
      <x:c r="H214" s="30" t="str">
        <x:f>IF(A214="","",IF(K214="Disposition recorded",INDEX('Packing Receipt'!$F$8:$F$107,MATCH(A214,'Packing Receipt'!$A$8:$A$107,0))-I214,""))</x:f>
      </x:c>
      <x:c r="I214" s="24"/>
      <x:c r="J214" s="23"/>
      <x:c r="K214" s="25" t="str">
        <x:f>IF(LEN(A214&amp;"")=0,IF(COUNTA(A214,B214,C214,D214,E214,I214,J214)=0,"","Enter Receipt line ID"),IF(COUNTIFS('Packing Receipt'!$A$118:$A$217,A214)&lt;&gt;1,"Duplicate disposition",IF(COUNTIFS('Packing Receipt'!$A$8:$A$107,A214)&lt;&gt;1,"Missing or duplicate receipt",IF(INDEX('Packing Receipt'!$L$8:$L$107,MATCH(A214,'Packing Receipt'!$A$8:$A$107,0))&lt;&gt;"Linked","Receipt incomplete or stale",IF(OR(LEN(B214&amp;"")=0,LEN(D214&amp;"")=0,LEN(E214&amp;"")=0,LEN(I214&amp;"")=0),"Enter decision, reviewer, date and excluded quantity",IF(OR(NOT(ISNUMBER(E214)),E214&lt;=0),"Enter valid review date",IF(OR(OR(NOT(ISNUMBER(I214)),I214&lt;0,MOD(I214,1)&lt;&gt;0),I214&gt;INDEX('Packing Receipt'!$F$8:$F$107,MATCH(A214,'Packing Receipt'!$A$8:$A$107,0))),"Excluded quantity outside receipt count",IF(B214="Quarantined","Resolve quarantined receipt",IF(B214="Returned",IF(OR(I214&lt;&gt;INDEX('Packing Receipt'!$F$8:$F$107,MATCH(A214,'Packing Receipt'!$A$8:$A$107,0)),J214=""),"Record full return quantity and reference","Disposition recorded"),IF(B214="Accepted balance after return",IF(OR(I214&lt;=0,I214&gt;=INDEX('Packing Receipt'!$F$8:$F$107,MATCH(A214,'Packing Receipt'!$A$8:$A$107,0)),J214="",C214=""),"Record partial return and balance recheck","Disposition recorded"),IF(I214&lt;&gt;0,"Select a return disposition",IF(B214="Accepted",IF(OR(INDEX('Packing Receipt'!$I$8:$I$107,MATCH(A214,'Packing Receipt'!$A$8:$A$107,0))&gt;0,INDEX('Packing Receipt'!$J$8:$J$107,MATCH(A214,'Packing Receipt'!$A$8:$A$107,0))&lt;&gt;"None"),"Correction and recheck required","Disposition recorded"),IF(B214="Accepted after correction",IF(C214="","Enter correction and recheck reference","Disposition recorded"),"Select receipt decision")))))))))))))</x:f>
      </x:c>
      <x:c r="L214" s="1"/>
    </x:row>
    <x:row r="215" ht="28" customHeight="1">
      <x:c r="A215" s="23"/>
      <x:c r="B215" s="22"/>
      <x:c r="C215" s="23"/>
      <x:c r="D215" s="23"/>
      <x:c r="E215" s="26"/>
      <x:c r="F215" s="25" t="str">
        <x:f>IF(A215="","",IF(COUNTIFS('Packing Receipt'!$A$8:$A$107,A215)=1,INDEX('Packing Receipt'!$B$8:$B$107,MATCH(A215,'Packing Receipt'!$A$8:$A$107,0)),""))</x:f>
      </x:c>
      <x:c r="G215" s="25" t="str">
        <x:f>IF(A215="","",IF(COUNTIFS('Packing Receipt'!$A$8:$A$107,A215)=1,INDEX('Packing Receipt'!$C$8:$C$107,MATCH(A215,'Packing Receipt'!$A$8:$A$107,0)),""))</x:f>
      </x:c>
      <x:c r="H215" s="30" t="str">
        <x:f>IF(A215="","",IF(K215="Disposition recorded",INDEX('Packing Receipt'!$F$8:$F$107,MATCH(A215,'Packing Receipt'!$A$8:$A$107,0))-I215,""))</x:f>
      </x:c>
      <x:c r="I215" s="24"/>
      <x:c r="J215" s="23"/>
      <x:c r="K215" s="25" t="str">
        <x:f>IF(LEN(A215&amp;"")=0,IF(COUNTA(A215,B215,C215,D215,E215,I215,J215)=0,"","Enter Receipt line ID"),IF(COUNTIFS('Packing Receipt'!$A$118:$A$217,A215)&lt;&gt;1,"Duplicate disposition",IF(COUNTIFS('Packing Receipt'!$A$8:$A$107,A215)&lt;&gt;1,"Missing or duplicate receipt",IF(INDEX('Packing Receipt'!$L$8:$L$107,MATCH(A215,'Packing Receipt'!$A$8:$A$107,0))&lt;&gt;"Linked","Receipt incomplete or stale",IF(OR(LEN(B215&amp;"")=0,LEN(D215&amp;"")=0,LEN(E215&amp;"")=0,LEN(I215&amp;"")=0),"Enter decision, reviewer, date and excluded quantity",IF(OR(NOT(ISNUMBER(E215)),E215&lt;=0),"Enter valid review date",IF(OR(OR(NOT(ISNUMBER(I215)),I215&lt;0,MOD(I215,1)&lt;&gt;0),I215&gt;INDEX('Packing Receipt'!$F$8:$F$107,MATCH(A215,'Packing Receipt'!$A$8:$A$107,0))),"Excluded quantity outside receipt count",IF(B215="Quarantined","Resolve quarantined receipt",IF(B215="Returned",IF(OR(I215&lt;&gt;INDEX('Packing Receipt'!$F$8:$F$107,MATCH(A215,'Packing Receipt'!$A$8:$A$107,0)),J215=""),"Record full return quantity and reference","Disposition recorded"),IF(B215="Accepted balance after return",IF(OR(I215&lt;=0,I215&gt;=INDEX('Packing Receipt'!$F$8:$F$107,MATCH(A215,'Packing Receipt'!$A$8:$A$107,0)),J215="",C215=""),"Record partial return and balance recheck","Disposition recorded"),IF(I215&lt;&gt;0,"Select a return disposition",IF(B215="Accepted",IF(OR(INDEX('Packing Receipt'!$I$8:$I$107,MATCH(A215,'Packing Receipt'!$A$8:$A$107,0))&gt;0,INDEX('Packing Receipt'!$J$8:$J$107,MATCH(A215,'Packing Receipt'!$A$8:$A$107,0))&lt;&gt;"None"),"Correction and recheck required","Disposition recorded"),IF(B215="Accepted after correction",IF(C215="","Enter correction and recheck reference","Disposition recorded"),"Select receipt decision")))))))))))))</x:f>
      </x:c>
      <x:c r="L215" s="1"/>
    </x:row>
    <x:row r="216" ht="28" customHeight="1">
      <x:c r="A216" s="23"/>
      <x:c r="B216" s="22"/>
      <x:c r="C216" s="23"/>
      <x:c r="D216" s="23"/>
      <x:c r="E216" s="26"/>
      <x:c r="F216" s="25" t="str">
        <x:f>IF(A216="","",IF(COUNTIFS('Packing Receipt'!$A$8:$A$107,A216)=1,INDEX('Packing Receipt'!$B$8:$B$107,MATCH(A216,'Packing Receipt'!$A$8:$A$107,0)),""))</x:f>
      </x:c>
      <x:c r="G216" s="25" t="str">
        <x:f>IF(A216="","",IF(COUNTIFS('Packing Receipt'!$A$8:$A$107,A216)=1,INDEX('Packing Receipt'!$C$8:$C$107,MATCH(A216,'Packing Receipt'!$A$8:$A$107,0)),""))</x:f>
      </x:c>
      <x:c r="H216" s="30" t="str">
        <x:f>IF(A216="","",IF(K216="Disposition recorded",INDEX('Packing Receipt'!$F$8:$F$107,MATCH(A216,'Packing Receipt'!$A$8:$A$107,0))-I216,""))</x:f>
      </x:c>
      <x:c r="I216" s="24"/>
      <x:c r="J216" s="23"/>
      <x:c r="K216" s="25" t="str">
        <x:f>IF(LEN(A216&amp;"")=0,IF(COUNTA(A216,B216,C216,D216,E216,I216,J216)=0,"","Enter Receipt line ID"),IF(COUNTIFS('Packing Receipt'!$A$118:$A$217,A216)&lt;&gt;1,"Duplicate disposition",IF(COUNTIFS('Packing Receipt'!$A$8:$A$107,A216)&lt;&gt;1,"Missing or duplicate receipt",IF(INDEX('Packing Receipt'!$L$8:$L$107,MATCH(A216,'Packing Receipt'!$A$8:$A$107,0))&lt;&gt;"Linked","Receipt incomplete or stale",IF(OR(LEN(B216&amp;"")=0,LEN(D216&amp;"")=0,LEN(E216&amp;"")=0,LEN(I216&amp;"")=0),"Enter decision, reviewer, date and excluded quantity",IF(OR(NOT(ISNUMBER(E216)),E216&lt;=0),"Enter valid review date",IF(OR(OR(NOT(ISNUMBER(I216)),I216&lt;0,MOD(I216,1)&lt;&gt;0),I216&gt;INDEX('Packing Receipt'!$F$8:$F$107,MATCH(A216,'Packing Receipt'!$A$8:$A$107,0))),"Excluded quantity outside receipt count",IF(B216="Quarantined","Resolve quarantined receipt",IF(B216="Returned",IF(OR(I216&lt;&gt;INDEX('Packing Receipt'!$F$8:$F$107,MATCH(A216,'Packing Receipt'!$A$8:$A$107,0)),J216=""),"Record full return quantity and reference","Disposition recorded"),IF(B216="Accepted balance after return",IF(OR(I216&lt;=0,I216&gt;=INDEX('Packing Receipt'!$F$8:$F$107,MATCH(A216,'Packing Receipt'!$A$8:$A$107,0)),J216="",C216=""),"Record partial return and balance recheck","Disposition recorded"),IF(I216&lt;&gt;0,"Select a return disposition",IF(B216="Accepted",IF(OR(INDEX('Packing Receipt'!$I$8:$I$107,MATCH(A216,'Packing Receipt'!$A$8:$A$107,0))&gt;0,INDEX('Packing Receipt'!$J$8:$J$107,MATCH(A216,'Packing Receipt'!$A$8:$A$107,0))&lt;&gt;"None"),"Correction and recheck required","Disposition recorded"),IF(B216="Accepted after correction",IF(C216="","Enter correction and recheck reference","Disposition recorded"),"Select receipt decision")))))))))))))</x:f>
      </x:c>
      <x:c r="L216" s="1"/>
    </x:row>
    <x:row r="217" ht="28" customHeight="1">
      <x:c r="A217" s="23"/>
      <x:c r="B217" s="22"/>
      <x:c r="C217" s="23"/>
      <x:c r="D217" s="23"/>
      <x:c r="E217" s="26"/>
      <x:c r="F217" s="25" t="str">
        <x:f>IF(A217="","",IF(COUNTIFS('Packing Receipt'!$A$8:$A$107,A217)=1,INDEX('Packing Receipt'!$B$8:$B$107,MATCH(A217,'Packing Receipt'!$A$8:$A$107,0)),""))</x:f>
      </x:c>
      <x:c r="G217" s="25" t="str">
        <x:f>IF(A217="","",IF(COUNTIFS('Packing Receipt'!$A$8:$A$107,A217)=1,INDEX('Packing Receipt'!$C$8:$C$107,MATCH(A217,'Packing Receipt'!$A$8:$A$107,0)),""))</x:f>
      </x:c>
      <x:c r="H217" s="30" t="str">
        <x:f>IF(A217="","",IF(K217="Disposition recorded",INDEX('Packing Receipt'!$F$8:$F$107,MATCH(A217,'Packing Receipt'!$A$8:$A$107,0))-I217,""))</x:f>
      </x:c>
      <x:c r="I217" s="24"/>
      <x:c r="J217" s="23"/>
      <x:c r="K217" s="25" t="str">
        <x:f>IF(LEN(A217&amp;"")=0,IF(COUNTA(A217,B217,C217,D217,E217,I217,J217)=0,"","Enter Receipt line ID"),IF(COUNTIFS('Packing Receipt'!$A$118:$A$217,A217)&lt;&gt;1,"Duplicate disposition",IF(COUNTIFS('Packing Receipt'!$A$8:$A$107,A217)&lt;&gt;1,"Missing or duplicate receipt",IF(INDEX('Packing Receipt'!$L$8:$L$107,MATCH(A217,'Packing Receipt'!$A$8:$A$107,0))&lt;&gt;"Linked","Receipt incomplete or stale",IF(OR(LEN(B217&amp;"")=0,LEN(D217&amp;"")=0,LEN(E217&amp;"")=0,LEN(I217&amp;"")=0),"Enter decision, reviewer, date and excluded quantity",IF(OR(NOT(ISNUMBER(E217)),E217&lt;=0),"Enter valid review date",IF(OR(OR(NOT(ISNUMBER(I217)),I217&lt;0,MOD(I217,1)&lt;&gt;0),I217&gt;INDEX('Packing Receipt'!$F$8:$F$107,MATCH(A217,'Packing Receipt'!$A$8:$A$107,0))),"Excluded quantity outside receipt count",IF(B217="Quarantined","Resolve quarantined receipt",IF(B217="Returned",IF(OR(I217&lt;&gt;INDEX('Packing Receipt'!$F$8:$F$107,MATCH(A217,'Packing Receipt'!$A$8:$A$107,0)),J217=""),"Record full return quantity and reference","Disposition recorded"),IF(B217="Accepted balance after return",IF(OR(I217&lt;=0,I217&gt;=INDEX('Packing Receipt'!$F$8:$F$107,MATCH(A217,'Packing Receipt'!$A$8:$A$107,0)),J217="",C217=""),"Record partial return and balance recheck","Disposition recorded"),IF(I217&lt;&gt;0,"Select a return disposition",IF(B217="Accepted",IF(OR(INDEX('Packing Receipt'!$I$8:$I$107,MATCH(A217,'Packing Receipt'!$A$8:$A$107,0))&gt;0,INDEX('Packing Receipt'!$J$8:$J$107,MATCH(A217,'Packing Receipt'!$A$8:$A$107,0))&lt;&gt;"None"),"Correction and recheck required","Disposition recorded"),IF(B217="Accepted after correction",IF(C217="","Enter correction and recheck reference","Disposition recorded"),"Select receipt decision")))))))))))))</x:f>
      </x:c>
      <x:c r="L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</x:row>
    <x:row r="226">
      <x:c r="A226" s="5" t="str">
        <x:v>Opening receipt closure</x:v>
      </x:c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</x:row>
    <x:row r="227" ht="47" customHeight="1">
      <x:c r="A227" s="17" t="str">
        <x:v>Opening ID</x:v>
      </x:c>
      <x:c r="B227" s="18" t="str">
        <x:v>Drawing revision</x:v>
      </x:c>
      <x:c r="C227" s="18" t="str">
        <x:v>Final delivery declared</x:v>
      </x:c>
      <x:c r="D227" s="18" t="str">
        <x:v>Closure decision</x:v>
      </x:c>
      <x:c r="E227" s="18" t="str">
        <x:v>Closed by</x:v>
      </x:c>
      <x:c r="F227" s="18" t="str">
        <x:v>Closure date</x:v>
      </x:c>
      <x:c r="G227" s="18" t="str">
        <x:v>Received total</x:v>
      </x:c>
      <x:c r="H227" s="18" t="str">
        <x:v>Accepted total</x:v>
      </x:c>
      <x:c r="I227" s="18" t="str">
        <x:v>Order quantity</x:v>
      </x:c>
      <x:c r="J227" s="18" t="str">
        <x:v>Outstanding quantity</x:v>
      </x:c>
      <x:c r="K227" s="19" t="str">
        <x:v>Closure state</x:v>
      </x:c>
      <x:c r="L227" s="1"/>
    </x:row>
    <x:row r="228" ht="28" customHeight="1">
      <x:c r="A228" s="23"/>
      <x:c r="B228" s="23"/>
      <x:c r="C228" s="22"/>
      <x:c r="D228" s="22"/>
      <x:c r="E228" s="23"/>
      <x:c r="F228" s="26"/>
      <x:c r="G228" s="30" t="str">
        <x:f>IF(A228="","",IF(IF(COUNTIFS('Opening Schedule'!$A$8:$A$107,A228)&lt;&gt;1,"Missing or duplicate Opening ID",IF(INDEX('Opening Schedule'!$G$8:$G$107,MATCH(A228,'Opening Schedule'!$A$8:$A$107,0))&lt;&gt;B228,"Revision mismatch",IF(INDEX('Opening Schedule'!$K$8:$K$107,MATCH(A228,'Opening Schedule'!$A$8:$A$107,0))&lt;&gt;"Recorded","Opening record incomplete","Linked")))="Linked",SUMIFS('Packing Receipt'!$F$8:$F$107,'Packing Receipt'!$B$8:$B$107,A228,'Packing Receipt'!$C$8:$C$107,B228),""))</x:f>
      </x:c>
      <x:c r="H228" s="30" t="str">
        <x:f>IF(A228="","",IF(IF(COUNTIFS('Opening Schedule'!$A$8:$A$107,A228)&lt;&gt;1,"Missing or duplicate Opening ID",IF(INDEX('Opening Schedule'!$G$8:$G$107,MATCH(A228,'Opening Schedule'!$A$8:$A$107,0))&lt;&gt;B228,"Revision mismatch",IF(INDEX('Opening Schedule'!$K$8:$K$107,MATCH(A228,'Opening Schedule'!$A$8:$A$107,0))&lt;&gt;"Recorded","Opening record incomplete","Linked")))="Linked",SUMIFS('Packing Receipt'!$H$118:$H$217,'Packing Receipt'!$F$118:$F$217,A228,'Packing Receipt'!$G$118:$G$217,B228),""))</x:f>
      </x:c>
      <x:c r="I228" s="30" t="str">
        <x:f>IF(A228="","",IF(IF(COUNTIFS('Opening Schedule'!$A$8:$A$107,A228)&lt;&gt;1,"Missing or duplicate Opening ID",IF(INDEX('Opening Schedule'!$G$8:$G$107,MATCH(A228,'Opening Schedule'!$A$8:$A$107,0))&lt;&gt;B228,"Revision mismatch",IF(INDEX('Opening Schedule'!$K$8:$K$107,MATCH(A228,'Opening Schedule'!$A$8:$A$107,0))&lt;&gt;"Recorded","Opening record incomplete","Linked")))="Linked",INDEX('Opening Schedule'!$E$8:$E$107,MATCH(A228,'Opening Schedule'!$A$8:$A$107,0)),""))</x:f>
      </x:c>
      <x:c r="J228" s="30" t="str">
        <x:f>IF(A228="","",IF(IF(COUNTIFS('Opening Schedule'!$A$8:$A$107,A228)&lt;&gt;1,"Missing or duplicate Opening ID",IF(INDEX('Opening Schedule'!$G$8:$G$107,MATCH(A228,'Opening Schedule'!$A$8:$A$107,0))&lt;&gt;B228,"Revision mismatch",IF(INDEX('Opening Schedule'!$K$8:$K$107,MATCH(A228,'Opening Schedule'!$A$8:$A$107,0))&lt;&gt;"Recorded","Opening record incomplete","Linked")))="Linked",I228-H228,""))</x:f>
      </x:c>
      <x:c r="K228" s="25" t="str">
        <x:f>IF(LEN(A228&amp;"")=0,IF(COUNTA(A228,B228,C228,D228,E228,F228)=0,"","Enter Opening ID"),IF(COUNTIFS('Packing Receipt'!$A$228:$A$327,A228)&lt;&gt;1,"Duplicate closure record",IF(IF(COUNTIFS('Opening Schedule'!$A$8:$A$107,A228)&lt;&gt;1,"Missing or duplicate Opening ID",IF(INDEX('Opening Schedule'!$G$8:$G$107,MATCH(A228,'Opening Schedule'!$A$8:$A$107,0))&lt;&gt;B228,"Revision mismatch",IF(INDEX('Opening Schedule'!$K$8:$K$107,MATCH(A228,'Opening Schedule'!$A$8:$A$107,0))&lt;&gt;"Recorded","Opening record incomplete","Linked")))&lt;&gt;"Linked",IF(COUNTIFS('Opening Schedule'!$A$8:$A$107,A228)&lt;&gt;1,"Missing or duplicate Opening ID",IF(INDEX('Opening Schedule'!$G$8:$G$107,MATCH(A228,'Opening Schedule'!$A$8:$A$107,0))&lt;&gt;B228,"Revision mismatch",IF(INDEX('Opening Schedule'!$K$8:$K$107,MATCH(A228,'Opening Schedule'!$A$8:$A$107,0))&lt;&gt;"Recorded","Opening record incomplete","Linked"))),IF(COUNTIFS('Packing Receipt'!$B$8:$B$107,A228)&lt;&gt;COUNTIFS('Packing Receipt'!$B$8:$B$107,A228,'Packing Receipt'!$C$8:$C$107,B228),"Resolve receipt revision differences",IF(COUNTIFS('Packing Receipt'!$B$8:$B$107,A228,'Packing Receipt'!$C$8:$C$107,B228)=0,"Record receipt lines",IF(COUNTIFS('Packing Receipt'!$B$8:$B$107,A228,'Packing Receipt'!$C$8:$C$107,B228)&lt;&gt;COUNTIFS('Packing Receipt'!$B$8:$B$107,A228,'Packing Receipt'!$C$8:$C$107,B228,'Packing Receipt'!$L$8:$L$107,"Linked"),"Resolve invalid receipt lines",IF(COUNTIFS('Packing Receipt'!$B$8:$B$107,A228,'Packing Receipt'!$C$8:$C$107,B228)&lt;&gt;COUNTIFS('Packing Receipt'!$F$118:$F$217,A228,'Packing Receipt'!$G$118:$G$217,B228,'Packing Receipt'!$K$118:$K$217,"Disposition recorded"),"Resolve every receipt disposition",IF(H228&lt;&gt;I228,"Quantity differs from order",IF(C228&lt;&gt;"Yes","Final delivery not declared",IF(D228&lt;&gt;"Close","Receipt remains open",IF(OR(E228="",F228=""),"Record closure person and date",IF(OR(NOT(ISNUMBER(F228)),F228&lt;=0),"Enter valid closure date","Receipt closure recorded"))))))))))))</x:f>
      </x:c>
      <x:c r="L228" s="1"/>
    </x:row>
    <x:row r="229" ht="28" customHeight="1">
      <x:c r="A229" s="23"/>
      <x:c r="B229" s="23"/>
      <x:c r="C229" s="22"/>
      <x:c r="D229" s="22"/>
      <x:c r="E229" s="23"/>
      <x:c r="F229" s="26"/>
      <x:c r="G229" s="30" t="str">
        <x:f>IF(A229="","",IF(IF(COUNTIFS('Opening Schedule'!$A$8:$A$107,A229)&lt;&gt;1,"Missing or duplicate Opening ID",IF(INDEX('Opening Schedule'!$G$8:$G$107,MATCH(A229,'Opening Schedule'!$A$8:$A$107,0))&lt;&gt;B229,"Revision mismatch",IF(INDEX('Opening Schedule'!$K$8:$K$107,MATCH(A229,'Opening Schedule'!$A$8:$A$107,0))&lt;&gt;"Recorded","Opening record incomplete","Linked")))="Linked",SUMIFS('Packing Receipt'!$F$8:$F$107,'Packing Receipt'!$B$8:$B$107,A229,'Packing Receipt'!$C$8:$C$107,B229),""))</x:f>
      </x:c>
      <x:c r="H229" s="30" t="str">
        <x:f>IF(A229="","",IF(IF(COUNTIFS('Opening Schedule'!$A$8:$A$107,A229)&lt;&gt;1,"Missing or duplicate Opening ID",IF(INDEX('Opening Schedule'!$G$8:$G$107,MATCH(A229,'Opening Schedule'!$A$8:$A$107,0))&lt;&gt;B229,"Revision mismatch",IF(INDEX('Opening Schedule'!$K$8:$K$107,MATCH(A229,'Opening Schedule'!$A$8:$A$107,0))&lt;&gt;"Recorded","Opening record incomplete","Linked")))="Linked",SUMIFS('Packing Receipt'!$H$118:$H$217,'Packing Receipt'!$F$118:$F$217,A229,'Packing Receipt'!$G$118:$G$217,B229),""))</x:f>
      </x:c>
      <x:c r="I229" s="30" t="str">
        <x:f>IF(A229="","",IF(IF(COUNTIFS('Opening Schedule'!$A$8:$A$107,A229)&lt;&gt;1,"Missing or duplicate Opening ID",IF(INDEX('Opening Schedule'!$G$8:$G$107,MATCH(A229,'Opening Schedule'!$A$8:$A$107,0))&lt;&gt;B229,"Revision mismatch",IF(INDEX('Opening Schedule'!$K$8:$K$107,MATCH(A229,'Opening Schedule'!$A$8:$A$107,0))&lt;&gt;"Recorded","Opening record incomplete","Linked")))="Linked",INDEX('Opening Schedule'!$E$8:$E$107,MATCH(A229,'Opening Schedule'!$A$8:$A$107,0)),""))</x:f>
      </x:c>
      <x:c r="J229" s="30" t="str">
        <x:f>IF(A229="","",IF(IF(COUNTIFS('Opening Schedule'!$A$8:$A$107,A229)&lt;&gt;1,"Missing or duplicate Opening ID",IF(INDEX('Opening Schedule'!$G$8:$G$107,MATCH(A229,'Opening Schedule'!$A$8:$A$107,0))&lt;&gt;B229,"Revision mismatch",IF(INDEX('Opening Schedule'!$K$8:$K$107,MATCH(A229,'Opening Schedule'!$A$8:$A$107,0))&lt;&gt;"Recorded","Opening record incomplete","Linked")))="Linked",I229-H229,""))</x:f>
      </x:c>
      <x:c r="K229" s="25" t="str">
        <x:f>IF(LEN(A229&amp;"")=0,IF(COUNTA(A229,B229,C229,D229,E229,F229)=0,"","Enter Opening ID"),IF(COUNTIFS('Packing Receipt'!$A$228:$A$327,A229)&lt;&gt;1,"Duplicate closure record",IF(IF(COUNTIFS('Opening Schedule'!$A$8:$A$107,A229)&lt;&gt;1,"Missing or duplicate Opening ID",IF(INDEX('Opening Schedule'!$G$8:$G$107,MATCH(A229,'Opening Schedule'!$A$8:$A$107,0))&lt;&gt;B229,"Revision mismatch",IF(INDEX('Opening Schedule'!$K$8:$K$107,MATCH(A229,'Opening Schedule'!$A$8:$A$107,0))&lt;&gt;"Recorded","Opening record incomplete","Linked")))&lt;&gt;"Linked",IF(COUNTIFS('Opening Schedule'!$A$8:$A$107,A229)&lt;&gt;1,"Missing or duplicate Opening ID",IF(INDEX('Opening Schedule'!$G$8:$G$107,MATCH(A229,'Opening Schedule'!$A$8:$A$107,0))&lt;&gt;B229,"Revision mismatch",IF(INDEX('Opening Schedule'!$K$8:$K$107,MATCH(A229,'Opening Schedule'!$A$8:$A$107,0))&lt;&gt;"Recorded","Opening record incomplete","Linked"))),IF(COUNTIFS('Packing Receipt'!$B$8:$B$107,A229)&lt;&gt;COUNTIFS('Packing Receipt'!$B$8:$B$107,A229,'Packing Receipt'!$C$8:$C$107,B229),"Resolve receipt revision differences",IF(COUNTIFS('Packing Receipt'!$B$8:$B$107,A229,'Packing Receipt'!$C$8:$C$107,B229)=0,"Record receipt lines",IF(COUNTIFS('Packing Receipt'!$B$8:$B$107,A229,'Packing Receipt'!$C$8:$C$107,B229)&lt;&gt;COUNTIFS('Packing Receipt'!$B$8:$B$107,A229,'Packing Receipt'!$C$8:$C$107,B229,'Packing Receipt'!$L$8:$L$107,"Linked"),"Resolve invalid receipt lines",IF(COUNTIFS('Packing Receipt'!$B$8:$B$107,A229,'Packing Receipt'!$C$8:$C$107,B229)&lt;&gt;COUNTIFS('Packing Receipt'!$F$118:$F$217,A229,'Packing Receipt'!$G$118:$G$217,B229,'Packing Receipt'!$K$118:$K$217,"Disposition recorded"),"Resolve every receipt disposition",IF(H229&lt;&gt;I229,"Quantity differs from order",IF(C229&lt;&gt;"Yes","Final delivery not declared",IF(D229&lt;&gt;"Close","Receipt remains open",IF(OR(E229="",F229=""),"Record closure person and date",IF(OR(NOT(ISNUMBER(F229)),F229&lt;=0),"Enter valid closure date","Receipt closure recorded"))))))))))))</x:f>
      </x:c>
      <x:c r="L229" s="1"/>
    </x:row>
    <x:row r="230" ht="28" customHeight="1">
      <x:c r="A230" s="23"/>
      <x:c r="B230" s="23"/>
      <x:c r="C230" s="22"/>
      <x:c r="D230" s="22"/>
      <x:c r="E230" s="23"/>
      <x:c r="F230" s="26"/>
      <x:c r="G230" s="30" t="str">
        <x:f>IF(A230="","",IF(IF(COUNTIFS('Opening Schedule'!$A$8:$A$107,A230)&lt;&gt;1,"Missing or duplicate Opening ID",IF(INDEX('Opening Schedule'!$G$8:$G$107,MATCH(A230,'Opening Schedule'!$A$8:$A$107,0))&lt;&gt;B230,"Revision mismatch",IF(INDEX('Opening Schedule'!$K$8:$K$107,MATCH(A230,'Opening Schedule'!$A$8:$A$107,0))&lt;&gt;"Recorded","Opening record incomplete","Linked")))="Linked",SUMIFS('Packing Receipt'!$F$8:$F$107,'Packing Receipt'!$B$8:$B$107,A230,'Packing Receipt'!$C$8:$C$107,B230),""))</x:f>
      </x:c>
      <x:c r="H230" s="30" t="str">
        <x:f>IF(A230="","",IF(IF(COUNTIFS('Opening Schedule'!$A$8:$A$107,A230)&lt;&gt;1,"Missing or duplicate Opening ID",IF(INDEX('Opening Schedule'!$G$8:$G$107,MATCH(A230,'Opening Schedule'!$A$8:$A$107,0))&lt;&gt;B230,"Revision mismatch",IF(INDEX('Opening Schedule'!$K$8:$K$107,MATCH(A230,'Opening Schedule'!$A$8:$A$107,0))&lt;&gt;"Recorded","Opening record incomplete","Linked")))="Linked",SUMIFS('Packing Receipt'!$H$118:$H$217,'Packing Receipt'!$F$118:$F$217,A230,'Packing Receipt'!$G$118:$G$217,B230),""))</x:f>
      </x:c>
      <x:c r="I230" s="30" t="str">
        <x:f>IF(A230="","",IF(IF(COUNTIFS('Opening Schedule'!$A$8:$A$107,A230)&lt;&gt;1,"Missing or duplicate Opening ID",IF(INDEX('Opening Schedule'!$G$8:$G$107,MATCH(A230,'Opening Schedule'!$A$8:$A$107,0))&lt;&gt;B230,"Revision mismatch",IF(INDEX('Opening Schedule'!$K$8:$K$107,MATCH(A230,'Opening Schedule'!$A$8:$A$107,0))&lt;&gt;"Recorded","Opening record incomplete","Linked")))="Linked",INDEX('Opening Schedule'!$E$8:$E$107,MATCH(A230,'Opening Schedule'!$A$8:$A$107,0)),""))</x:f>
      </x:c>
      <x:c r="J230" s="30" t="str">
        <x:f>IF(A230="","",IF(IF(COUNTIFS('Opening Schedule'!$A$8:$A$107,A230)&lt;&gt;1,"Missing or duplicate Opening ID",IF(INDEX('Opening Schedule'!$G$8:$G$107,MATCH(A230,'Opening Schedule'!$A$8:$A$107,0))&lt;&gt;B230,"Revision mismatch",IF(INDEX('Opening Schedule'!$K$8:$K$107,MATCH(A230,'Opening Schedule'!$A$8:$A$107,0))&lt;&gt;"Recorded","Opening record incomplete","Linked")))="Linked",I230-H230,""))</x:f>
      </x:c>
      <x:c r="K230" s="25" t="str">
        <x:f>IF(LEN(A230&amp;"")=0,IF(COUNTA(A230,B230,C230,D230,E230,F230)=0,"","Enter Opening ID"),IF(COUNTIFS('Packing Receipt'!$A$228:$A$327,A230)&lt;&gt;1,"Duplicate closure record",IF(IF(COUNTIFS('Opening Schedule'!$A$8:$A$107,A230)&lt;&gt;1,"Missing or duplicate Opening ID",IF(INDEX('Opening Schedule'!$G$8:$G$107,MATCH(A230,'Opening Schedule'!$A$8:$A$107,0))&lt;&gt;B230,"Revision mismatch",IF(INDEX('Opening Schedule'!$K$8:$K$107,MATCH(A230,'Opening Schedule'!$A$8:$A$107,0))&lt;&gt;"Recorded","Opening record incomplete","Linked")))&lt;&gt;"Linked",IF(COUNTIFS('Opening Schedule'!$A$8:$A$107,A230)&lt;&gt;1,"Missing or duplicate Opening ID",IF(INDEX('Opening Schedule'!$G$8:$G$107,MATCH(A230,'Opening Schedule'!$A$8:$A$107,0))&lt;&gt;B230,"Revision mismatch",IF(INDEX('Opening Schedule'!$K$8:$K$107,MATCH(A230,'Opening Schedule'!$A$8:$A$107,0))&lt;&gt;"Recorded","Opening record incomplete","Linked"))),IF(COUNTIFS('Packing Receipt'!$B$8:$B$107,A230)&lt;&gt;COUNTIFS('Packing Receipt'!$B$8:$B$107,A230,'Packing Receipt'!$C$8:$C$107,B230),"Resolve receipt revision differences",IF(COUNTIFS('Packing Receipt'!$B$8:$B$107,A230,'Packing Receipt'!$C$8:$C$107,B230)=0,"Record receipt lines",IF(COUNTIFS('Packing Receipt'!$B$8:$B$107,A230,'Packing Receipt'!$C$8:$C$107,B230)&lt;&gt;COUNTIFS('Packing Receipt'!$B$8:$B$107,A230,'Packing Receipt'!$C$8:$C$107,B230,'Packing Receipt'!$L$8:$L$107,"Linked"),"Resolve invalid receipt lines",IF(COUNTIFS('Packing Receipt'!$B$8:$B$107,A230,'Packing Receipt'!$C$8:$C$107,B230)&lt;&gt;COUNTIFS('Packing Receipt'!$F$118:$F$217,A230,'Packing Receipt'!$G$118:$G$217,B230,'Packing Receipt'!$K$118:$K$217,"Disposition recorded"),"Resolve every receipt disposition",IF(H230&lt;&gt;I230,"Quantity differs from order",IF(C230&lt;&gt;"Yes","Final delivery not declared",IF(D230&lt;&gt;"Close","Receipt remains open",IF(OR(E230="",F230=""),"Record closure person and date",IF(OR(NOT(ISNUMBER(F230)),F230&lt;=0),"Enter valid closure date","Receipt closure recorded"))))))))))))</x:f>
      </x:c>
      <x:c r="L230" s="1"/>
    </x:row>
    <x:row r="231" ht="28" customHeight="1">
      <x:c r="A231" s="23"/>
      <x:c r="B231" s="23"/>
      <x:c r="C231" s="22"/>
      <x:c r="D231" s="22"/>
      <x:c r="E231" s="23"/>
      <x:c r="F231" s="26"/>
      <x:c r="G231" s="30" t="str">
        <x:f>IF(A231="","",IF(IF(COUNTIFS('Opening Schedule'!$A$8:$A$107,A231)&lt;&gt;1,"Missing or duplicate Opening ID",IF(INDEX('Opening Schedule'!$G$8:$G$107,MATCH(A231,'Opening Schedule'!$A$8:$A$107,0))&lt;&gt;B231,"Revision mismatch",IF(INDEX('Opening Schedule'!$K$8:$K$107,MATCH(A231,'Opening Schedule'!$A$8:$A$107,0))&lt;&gt;"Recorded","Opening record incomplete","Linked")))="Linked",SUMIFS('Packing Receipt'!$F$8:$F$107,'Packing Receipt'!$B$8:$B$107,A231,'Packing Receipt'!$C$8:$C$107,B231),""))</x:f>
      </x:c>
      <x:c r="H231" s="30" t="str">
        <x:f>IF(A231="","",IF(IF(COUNTIFS('Opening Schedule'!$A$8:$A$107,A231)&lt;&gt;1,"Missing or duplicate Opening ID",IF(INDEX('Opening Schedule'!$G$8:$G$107,MATCH(A231,'Opening Schedule'!$A$8:$A$107,0))&lt;&gt;B231,"Revision mismatch",IF(INDEX('Opening Schedule'!$K$8:$K$107,MATCH(A231,'Opening Schedule'!$A$8:$A$107,0))&lt;&gt;"Recorded","Opening record incomplete","Linked")))="Linked",SUMIFS('Packing Receipt'!$H$118:$H$217,'Packing Receipt'!$F$118:$F$217,A231,'Packing Receipt'!$G$118:$G$217,B231),""))</x:f>
      </x:c>
      <x:c r="I231" s="30" t="str">
        <x:f>IF(A231="","",IF(IF(COUNTIFS('Opening Schedule'!$A$8:$A$107,A231)&lt;&gt;1,"Missing or duplicate Opening ID",IF(INDEX('Opening Schedule'!$G$8:$G$107,MATCH(A231,'Opening Schedule'!$A$8:$A$107,0))&lt;&gt;B231,"Revision mismatch",IF(INDEX('Opening Schedule'!$K$8:$K$107,MATCH(A231,'Opening Schedule'!$A$8:$A$107,0))&lt;&gt;"Recorded","Opening record incomplete","Linked")))="Linked",INDEX('Opening Schedule'!$E$8:$E$107,MATCH(A231,'Opening Schedule'!$A$8:$A$107,0)),""))</x:f>
      </x:c>
      <x:c r="J231" s="30" t="str">
        <x:f>IF(A231="","",IF(IF(COUNTIFS('Opening Schedule'!$A$8:$A$107,A231)&lt;&gt;1,"Missing or duplicate Opening ID",IF(INDEX('Opening Schedule'!$G$8:$G$107,MATCH(A231,'Opening Schedule'!$A$8:$A$107,0))&lt;&gt;B231,"Revision mismatch",IF(INDEX('Opening Schedule'!$K$8:$K$107,MATCH(A231,'Opening Schedule'!$A$8:$A$107,0))&lt;&gt;"Recorded","Opening record incomplete","Linked")))="Linked",I231-H231,""))</x:f>
      </x:c>
      <x:c r="K231" s="25" t="str">
        <x:f>IF(LEN(A231&amp;"")=0,IF(COUNTA(A231,B231,C231,D231,E231,F231)=0,"","Enter Opening ID"),IF(COUNTIFS('Packing Receipt'!$A$228:$A$327,A231)&lt;&gt;1,"Duplicate closure record",IF(IF(COUNTIFS('Opening Schedule'!$A$8:$A$107,A231)&lt;&gt;1,"Missing or duplicate Opening ID",IF(INDEX('Opening Schedule'!$G$8:$G$107,MATCH(A231,'Opening Schedule'!$A$8:$A$107,0))&lt;&gt;B231,"Revision mismatch",IF(INDEX('Opening Schedule'!$K$8:$K$107,MATCH(A231,'Opening Schedule'!$A$8:$A$107,0))&lt;&gt;"Recorded","Opening record incomplete","Linked")))&lt;&gt;"Linked",IF(COUNTIFS('Opening Schedule'!$A$8:$A$107,A231)&lt;&gt;1,"Missing or duplicate Opening ID",IF(INDEX('Opening Schedule'!$G$8:$G$107,MATCH(A231,'Opening Schedule'!$A$8:$A$107,0))&lt;&gt;B231,"Revision mismatch",IF(INDEX('Opening Schedule'!$K$8:$K$107,MATCH(A231,'Opening Schedule'!$A$8:$A$107,0))&lt;&gt;"Recorded","Opening record incomplete","Linked"))),IF(COUNTIFS('Packing Receipt'!$B$8:$B$107,A231)&lt;&gt;COUNTIFS('Packing Receipt'!$B$8:$B$107,A231,'Packing Receipt'!$C$8:$C$107,B231),"Resolve receipt revision differences",IF(COUNTIFS('Packing Receipt'!$B$8:$B$107,A231,'Packing Receipt'!$C$8:$C$107,B231)=0,"Record receipt lines",IF(COUNTIFS('Packing Receipt'!$B$8:$B$107,A231,'Packing Receipt'!$C$8:$C$107,B231)&lt;&gt;COUNTIFS('Packing Receipt'!$B$8:$B$107,A231,'Packing Receipt'!$C$8:$C$107,B231,'Packing Receipt'!$L$8:$L$107,"Linked"),"Resolve invalid receipt lines",IF(COUNTIFS('Packing Receipt'!$B$8:$B$107,A231,'Packing Receipt'!$C$8:$C$107,B231)&lt;&gt;COUNTIFS('Packing Receipt'!$F$118:$F$217,A231,'Packing Receipt'!$G$118:$G$217,B231,'Packing Receipt'!$K$118:$K$217,"Disposition recorded"),"Resolve every receipt disposition",IF(H231&lt;&gt;I231,"Quantity differs from order",IF(C231&lt;&gt;"Yes","Final delivery not declared",IF(D231&lt;&gt;"Close","Receipt remains open",IF(OR(E231="",F231=""),"Record closure person and date",IF(OR(NOT(ISNUMBER(F231)),F231&lt;=0),"Enter valid closure date","Receipt closure recorded"))))))))))))</x:f>
      </x:c>
      <x:c r="L231" s="1"/>
    </x:row>
    <x:row r="232" ht="28" customHeight="1">
      <x:c r="A232" s="23"/>
      <x:c r="B232" s="23"/>
      <x:c r="C232" s="22"/>
      <x:c r="D232" s="22"/>
      <x:c r="E232" s="23"/>
      <x:c r="F232" s="26"/>
      <x:c r="G232" s="30" t="str">
        <x:f>IF(A232="","",IF(IF(COUNTIFS('Opening Schedule'!$A$8:$A$107,A232)&lt;&gt;1,"Missing or duplicate Opening ID",IF(INDEX('Opening Schedule'!$G$8:$G$107,MATCH(A232,'Opening Schedule'!$A$8:$A$107,0))&lt;&gt;B232,"Revision mismatch",IF(INDEX('Opening Schedule'!$K$8:$K$107,MATCH(A232,'Opening Schedule'!$A$8:$A$107,0))&lt;&gt;"Recorded","Opening record incomplete","Linked")))="Linked",SUMIFS('Packing Receipt'!$F$8:$F$107,'Packing Receipt'!$B$8:$B$107,A232,'Packing Receipt'!$C$8:$C$107,B232),""))</x:f>
      </x:c>
      <x:c r="H232" s="30" t="str">
        <x:f>IF(A232="","",IF(IF(COUNTIFS('Opening Schedule'!$A$8:$A$107,A232)&lt;&gt;1,"Missing or duplicate Opening ID",IF(INDEX('Opening Schedule'!$G$8:$G$107,MATCH(A232,'Opening Schedule'!$A$8:$A$107,0))&lt;&gt;B232,"Revision mismatch",IF(INDEX('Opening Schedule'!$K$8:$K$107,MATCH(A232,'Opening Schedule'!$A$8:$A$107,0))&lt;&gt;"Recorded","Opening record incomplete","Linked")))="Linked",SUMIFS('Packing Receipt'!$H$118:$H$217,'Packing Receipt'!$F$118:$F$217,A232,'Packing Receipt'!$G$118:$G$217,B232),""))</x:f>
      </x:c>
      <x:c r="I232" s="30" t="str">
        <x:f>IF(A232="","",IF(IF(COUNTIFS('Opening Schedule'!$A$8:$A$107,A232)&lt;&gt;1,"Missing or duplicate Opening ID",IF(INDEX('Opening Schedule'!$G$8:$G$107,MATCH(A232,'Opening Schedule'!$A$8:$A$107,0))&lt;&gt;B232,"Revision mismatch",IF(INDEX('Opening Schedule'!$K$8:$K$107,MATCH(A232,'Opening Schedule'!$A$8:$A$107,0))&lt;&gt;"Recorded","Opening record incomplete","Linked")))="Linked",INDEX('Opening Schedule'!$E$8:$E$107,MATCH(A232,'Opening Schedule'!$A$8:$A$107,0)),""))</x:f>
      </x:c>
      <x:c r="J232" s="30" t="str">
        <x:f>IF(A232="","",IF(IF(COUNTIFS('Opening Schedule'!$A$8:$A$107,A232)&lt;&gt;1,"Missing or duplicate Opening ID",IF(INDEX('Opening Schedule'!$G$8:$G$107,MATCH(A232,'Opening Schedule'!$A$8:$A$107,0))&lt;&gt;B232,"Revision mismatch",IF(INDEX('Opening Schedule'!$K$8:$K$107,MATCH(A232,'Opening Schedule'!$A$8:$A$107,0))&lt;&gt;"Recorded","Opening record incomplete","Linked")))="Linked",I232-H232,""))</x:f>
      </x:c>
      <x:c r="K232" s="25" t="str">
        <x:f>IF(LEN(A232&amp;"")=0,IF(COUNTA(A232,B232,C232,D232,E232,F232)=0,"","Enter Opening ID"),IF(COUNTIFS('Packing Receipt'!$A$228:$A$327,A232)&lt;&gt;1,"Duplicate closure record",IF(IF(COUNTIFS('Opening Schedule'!$A$8:$A$107,A232)&lt;&gt;1,"Missing or duplicate Opening ID",IF(INDEX('Opening Schedule'!$G$8:$G$107,MATCH(A232,'Opening Schedule'!$A$8:$A$107,0))&lt;&gt;B232,"Revision mismatch",IF(INDEX('Opening Schedule'!$K$8:$K$107,MATCH(A232,'Opening Schedule'!$A$8:$A$107,0))&lt;&gt;"Recorded","Opening record incomplete","Linked")))&lt;&gt;"Linked",IF(COUNTIFS('Opening Schedule'!$A$8:$A$107,A232)&lt;&gt;1,"Missing or duplicate Opening ID",IF(INDEX('Opening Schedule'!$G$8:$G$107,MATCH(A232,'Opening Schedule'!$A$8:$A$107,0))&lt;&gt;B232,"Revision mismatch",IF(INDEX('Opening Schedule'!$K$8:$K$107,MATCH(A232,'Opening Schedule'!$A$8:$A$107,0))&lt;&gt;"Recorded","Opening record incomplete","Linked"))),IF(COUNTIFS('Packing Receipt'!$B$8:$B$107,A232)&lt;&gt;COUNTIFS('Packing Receipt'!$B$8:$B$107,A232,'Packing Receipt'!$C$8:$C$107,B232),"Resolve receipt revision differences",IF(COUNTIFS('Packing Receipt'!$B$8:$B$107,A232,'Packing Receipt'!$C$8:$C$107,B232)=0,"Record receipt lines",IF(COUNTIFS('Packing Receipt'!$B$8:$B$107,A232,'Packing Receipt'!$C$8:$C$107,B232)&lt;&gt;COUNTIFS('Packing Receipt'!$B$8:$B$107,A232,'Packing Receipt'!$C$8:$C$107,B232,'Packing Receipt'!$L$8:$L$107,"Linked"),"Resolve invalid receipt lines",IF(COUNTIFS('Packing Receipt'!$B$8:$B$107,A232,'Packing Receipt'!$C$8:$C$107,B232)&lt;&gt;COUNTIFS('Packing Receipt'!$F$118:$F$217,A232,'Packing Receipt'!$G$118:$G$217,B232,'Packing Receipt'!$K$118:$K$217,"Disposition recorded"),"Resolve every receipt disposition",IF(H232&lt;&gt;I232,"Quantity differs from order",IF(C232&lt;&gt;"Yes","Final delivery not declared",IF(D232&lt;&gt;"Close","Receipt remains open",IF(OR(E232="",F232=""),"Record closure person and date",IF(OR(NOT(ISNUMBER(F232)),F232&lt;=0),"Enter valid closure date","Receipt closure recorded"))))))))))))</x:f>
      </x:c>
      <x:c r="L232" s="1"/>
    </x:row>
    <x:row r="233" ht="28" customHeight="1">
      <x:c r="A233" s="23"/>
      <x:c r="B233" s="23"/>
      <x:c r="C233" s="22"/>
      <x:c r="D233" s="22"/>
      <x:c r="E233" s="23"/>
      <x:c r="F233" s="26"/>
      <x:c r="G233" s="30" t="str">
        <x:f>IF(A233="","",IF(IF(COUNTIFS('Opening Schedule'!$A$8:$A$107,A233)&lt;&gt;1,"Missing or duplicate Opening ID",IF(INDEX('Opening Schedule'!$G$8:$G$107,MATCH(A233,'Opening Schedule'!$A$8:$A$107,0))&lt;&gt;B233,"Revision mismatch",IF(INDEX('Opening Schedule'!$K$8:$K$107,MATCH(A233,'Opening Schedule'!$A$8:$A$107,0))&lt;&gt;"Recorded","Opening record incomplete","Linked")))="Linked",SUMIFS('Packing Receipt'!$F$8:$F$107,'Packing Receipt'!$B$8:$B$107,A233,'Packing Receipt'!$C$8:$C$107,B233),""))</x:f>
      </x:c>
      <x:c r="H233" s="30" t="str">
        <x:f>IF(A233="","",IF(IF(COUNTIFS('Opening Schedule'!$A$8:$A$107,A233)&lt;&gt;1,"Missing or duplicate Opening ID",IF(INDEX('Opening Schedule'!$G$8:$G$107,MATCH(A233,'Opening Schedule'!$A$8:$A$107,0))&lt;&gt;B233,"Revision mismatch",IF(INDEX('Opening Schedule'!$K$8:$K$107,MATCH(A233,'Opening Schedule'!$A$8:$A$107,0))&lt;&gt;"Recorded","Opening record incomplete","Linked")))="Linked",SUMIFS('Packing Receipt'!$H$118:$H$217,'Packing Receipt'!$F$118:$F$217,A233,'Packing Receipt'!$G$118:$G$217,B233),""))</x:f>
      </x:c>
      <x:c r="I233" s="30" t="str">
        <x:f>IF(A233="","",IF(IF(COUNTIFS('Opening Schedule'!$A$8:$A$107,A233)&lt;&gt;1,"Missing or duplicate Opening ID",IF(INDEX('Opening Schedule'!$G$8:$G$107,MATCH(A233,'Opening Schedule'!$A$8:$A$107,0))&lt;&gt;B233,"Revision mismatch",IF(INDEX('Opening Schedule'!$K$8:$K$107,MATCH(A233,'Opening Schedule'!$A$8:$A$107,0))&lt;&gt;"Recorded","Opening record incomplete","Linked")))="Linked",INDEX('Opening Schedule'!$E$8:$E$107,MATCH(A233,'Opening Schedule'!$A$8:$A$107,0)),""))</x:f>
      </x:c>
      <x:c r="J233" s="30" t="str">
        <x:f>IF(A233="","",IF(IF(COUNTIFS('Opening Schedule'!$A$8:$A$107,A233)&lt;&gt;1,"Missing or duplicate Opening ID",IF(INDEX('Opening Schedule'!$G$8:$G$107,MATCH(A233,'Opening Schedule'!$A$8:$A$107,0))&lt;&gt;B233,"Revision mismatch",IF(INDEX('Opening Schedule'!$K$8:$K$107,MATCH(A233,'Opening Schedule'!$A$8:$A$107,0))&lt;&gt;"Recorded","Opening record incomplete","Linked")))="Linked",I233-H233,""))</x:f>
      </x:c>
      <x:c r="K233" s="25" t="str">
        <x:f>IF(LEN(A233&amp;"")=0,IF(COUNTA(A233,B233,C233,D233,E233,F233)=0,"","Enter Opening ID"),IF(COUNTIFS('Packing Receipt'!$A$228:$A$327,A233)&lt;&gt;1,"Duplicate closure record",IF(IF(COUNTIFS('Opening Schedule'!$A$8:$A$107,A233)&lt;&gt;1,"Missing or duplicate Opening ID",IF(INDEX('Opening Schedule'!$G$8:$G$107,MATCH(A233,'Opening Schedule'!$A$8:$A$107,0))&lt;&gt;B233,"Revision mismatch",IF(INDEX('Opening Schedule'!$K$8:$K$107,MATCH(A233,'Opening Schedule'!$A$8:$A$107,0))&lt;&gt;"Recorded","Opening record incomplete","Linked")))&lt;&gt;"Linked",IF(COUNTIFS('Opening Schedule'!$A$8:$A$107,A233)&lt;&gt;1,"Missing or duplicate Opening ID",IF(INDEX('Opening Schedule'!$G$8:$G$107,MATCH(A233,'Opening Schedule'!$A$8:$A$107,0))&lt;&gt;B233,"Revision mismatch",IF(INDEX('Opening Schedule'!$K$8:$K$107,MATCH(A233,'Opening Schedule'!$A$8:$A$107,0))&lt;&gt;"Recorded","Opening record incomplete","Linked"))),IF(COUNTIFS('Packing Receipt'!$B$8:$B$107,A233)&lt;&gt;COUNTIFS('Packing Receipt'!$B$8:$B$107,A233,'Packing Receipt'!$C$8:$C$107,B233),"Resolve receipt revision differences",IF(COUNTIFS('Packing Receipt'!$B$8:$B$107,A233,'Packing Receipt'!$C$8:$C$107,B233)=0,"Record receipt lines",IF(COUNTIFS('Packing Receipt'!$B$8:$B$107,A233,'Packing Receipt'!$C$8:$C$107,B233)&lt;&gt;COUNTIFS('Packing Receipt'!$B$8:$B$107,A233,'Packing Receipt'!$C$8:$C$107,B233,'Packing Receipt'!$L$8:$L$107,"Linked"),"Resolve invalid receipt lines",IF(COUNTIFS('Packing Receipt'!$B$8:$B$107,A233,'Packing Receipt'!$C$8:$C$107,B233)&lt;&gt;COUNTIFS('Packing Receipt'!$F$118:$F$217,A233,'Packing Receipt'!$G$118:$G$217,B233,'Packing Receipt'!$K$118:$K$217,"Disposition recorded"),"Resolve every receipt disposition",IF(H233&lt;&gt;I233,"Quantity differs from order",IF(C233&lt;&gt;"Yes","Final delivery not declared",IF(D233&lt;&gt;"Close","Receipt remains open",IF(OR(E233="",F233=""),"Record closure person and date",IF(OR(NOT(ISNUMBER(F233)),F233&lt;=0),"Enter valid closure date","Receipt closure recorded"))))))))))))</x:f>
      </x:c>
      <x:c r="L233" s="1"/>
    </x:row>
    <x:row r="234" ht="28" customHeight="1">
      <x:c r="A234" s="23"/>
      <x:c r="B234" s="23"/>
      <x:c r="C234" s="22"/>
      <x:c r="D234" s="22"/>
      <x:c r="E234" s="23"/>
      <x:c r="F234" s="26"/>
      <x:c r="G234" s="30" t="str">
        <x:f>IF(A234="","",IF(IF(COUNTIFS('Opening Schedule'!$A$8:$A$107,A234)&lt;&gt;1,"Missing or duplicate Opening ID",IF(INDEX('Opening Schedule'!$G$8:$G$107,MATCH(A234,'Opening Schedule'!$A$8:$A$107,0))&lt;&gt;B234,"Revision mismatch",IF(INDEX('Opening Schedule'!$K$8:$K$107,MATCH(A234,'Opening Schedule'!$A$8:$A$107,0))&lt;&gt;"Recorded","Opening record incomplete","Linked")))="Linked",SUMIFS('Packing Receipt'!$F$8:$F$107,'Packing Receipt'!$B$8:$B$107,A234,'Packing Receipt'!$C$8:$C$107,B234),""))</x:f>
      </x:c>
      <x:c r="H234" s="30" t="str">
        <x:f>IF(A234="","",IF(IF(COUNTIFS('Opening Schedule'!$A$8:$A$107,A234)&lt;&gt;1,"Missing or duplicate Opening ID",IF(INDEX('Opening Schedule'!$G$8:$G$107,MATCH(A234,'Opening Schedule'!$A$8:$A$107,0))&lt;&gt;B234,"Revision mismatch",IF(INDEX('Opening Schedule'!$K$8:$K$107,MATCH(A234,'Opening Schedule'!$A$8:$A$107,0))&lt;&gt;"Recorded","Opening record incomplete","Linked")))="Linked",SUMIFS('Packing Receipt'!$H$118:$H$217,'Packing Receipt'!$F$118:$F$217,A234,'Packing Receipt'!$G$118:$G$217,B234),""))</x:f>
      </x:c>
      <x:c r="I234" s="30" t="str">
        <x:f>IF(A234="","",IF(IF(COUNTIFS('Opening Schedule'!$A$8:$A$107,A234)&lt;&gt;1,"Missing or duplicate Opening ID",IF(INDEX('Opening Schedule'!$G$8:$G$107,MATCH(A234,'Opening Schedule'!$A$8:$A$107,0))&lt;&gt;B234,"Revision mismatch",IF(INDEX('Opening Schedule'!$K$8:$K$107,MATCH(A234,'Opening Schedule'!$A$8:$A$107,0))&lt;&gt;"Recorded","Opening record incomplete","Linked")))="Linked",INDEX('Opening Schedule'!$E$8:$E$107,MATCH(A234,'Opening Schedule'!$A$8:$A$107,0)),""))</x:f>
      </x:c>
      <x:c r="J234" s="30" t="str">
        <x:f>IF(A234="","",IF(IF(COUNTIFS('Opening Schedule'!$A$8:$A$107,A234)&lt;&gt;1,"Missing or duplicate Opening ID",IF(INDEX('Opening Schedule'!$G$8:$G$107,MATCH(A234,'Opening Schedule'!$A$8:$A$107,0))&lt;&gt;B234,"Revision mismatch",IF(INDEX('Opening Schedule'!$K$8:$K$107,MATCH(A234,'Opening Schedule'!$A$8:$A$107,0))&lt;&gt;"Recorded","Opening record incomplete","Linked")))="Linked",I234-H234,""))</x:f>
      </x:c>
      <x:c r="K234" s="25" t="str">
        <x:f>IF(LEN(A234&amp;"")=0,IF(COUNTA(A234,B234,C234,D234,E234,F234)=0,"","Enter Opening ID"),IF(COUNTIFS('Packing Receipt'!$A$228:$A$327,A234)&lt;&gt;1,"Duplicate closure record",IF(IF(COUNTIFS('Opening Schedule'!$A$8:$A$107,A234)&lt;&gt;1,"Missing or duplicate Opening ID",IF(INDEX('Opening Schedule'!$G$8:$G$107,MATCH(A234,'Opening Schedule'!$A$8:$A$107,0))&lt;&gt;B234,"Revision mismatch",IF(INDEX('Opening Schedule'!$K$8:$K$107,MATCH(A234,'Opening Schedule'!$A$8:$A$107,0))&lt;&gt;"Recorded","Opening record incomplete","Linked")))&lt;&gt;"Linked",IF(COUNTIFS('Opening Schedule'!$A$8:$A$107,A234)&lt;&gt;1,"Missing or duplicate Opening ID",IF(INDEX('Opening Schedule'!$G$8:$G$107,MATCH(A234,'Opening Schedule'!$A$8:$A$107,0))&lt;&gt;B234,"Revision mismatch",IF(INDEX('Opening Schedule'!$K$8:$K$107,MATCH(A234,'Opening Schedule'!$A$8:$A$107,0))&lt;&gt;"Recorded","Opening record incomplete","Linked"))),IF(COUNTIFS('Packing Receipt'!$B$8:$B$107,A234)&lt;&gt;COUNTIFS('Packing Receipt'!$B$8:$B$107,A234,'Packing Receipt'!$C$8:$C$107,B234),"Resolve receipt revision differences",IF(COUNTIFS('Packing Receipt'!$B$8:$B$107,A234,'Packing Receipt'!$C$8:$C$107,B234)=0,"Record receipt lines",IF(COUNTIFS('Packing Receipt'!$B$8:$B$107,A234,'Packing Receipt'!$C$8:$C$107,B234)&lt;&gt;COUNTIFS('Packing Receipt'!$B$8:$B$107,A234,'Packing Receipt'!$C$8:$C$107,B234,'Packing Receipt'!$L$8:$L$107,"Linked"),"Resolve invalid receipt lines",IF(COUNTIFS('Packing Receipt'!$B$8:$B$107,A234,'Packing Receipt'!$C$8:$C$107,B234)&lt;&gt;COUNTIFS('Packing Receipt'!$F$118:$F$217,A234,'Packing Receipt'!$G$118:$G$217,B234,'Packing Receipt'!$K$118:$K$217,"Disposition recorded"),"Resolve every receipt disposition",IF(H234&lt;&gt;I234,"Quantity differs from order",IF(C234&lt;&gt;"Yes","Final delivery not declared",IF(D234&lt;&gt;"Close","Receipt remains open",IF(OR(E234="",F234=""),"Record closure person and date",IF(OR(NOT(ISNUMBER(F234)),F234&lt;=0),"Enter valid closure date","Receipt closure recorded"))))))))))))</x:f>
      </x:c>
      <x:c r="L234" s="1"/>
    </x:row>
    <x:row r="235" ht="28" customHeight="1">
      <x:c r="A235" s="23"/>
      <x:c r="B235" s="23"/>
      <x:c r="C235" s="22"/>
      <x:c r="D235" s="22"/>
      <x:c r="E235" s="23"/>
      <x:c r="F235" s="26"/>
      <x:c r="G235" s="30" t="str">
        <x:f>IF(A235="","",IF(IF(COUNTIFS('Opening Schedule'!$A$8:$A$107,A235)&lt;&gt;1,"Missing or duplicate Opening ID",IF(INDEX('Opening Schedule'!$G$8:$G$107,MATCH(A235,'Opening Schedule'!$A$8:$A$107,0))&lt;&gt;B235,"Revision mismatch",IF(INDEX('Opening Schedule'!$K$8:$K$107,MATCH(A235,'Opening Schedule'!$A$8:$A$107,0))&lt;&gt;"Recorded","Opening record incomplete","Linked")))="Linked",SUMIFS('Packing Receipt'!$F$8:$F$107,'Packing Receipt'!$B$8:$B$107,A235,'Packing Receipt'!$C$8:$C$107,B235),""))</x:f>
      </x:c>
      <x:c r="H235" s="30" t="str">
        <x:f>IF(A235="","",IF(IF(COUNTIFS('Opening Schedule'!$A$8:$A$107,A235)&lt;&gt;1,"Missing or duplicate Opening ID",IF(INDEX('Opening Schedule'!$G$8:$G$107,MATCH(A235,'Opening Schedule'!$A$8:$A$107,0))&lt;&gt;B235,"Revision mismatch",IF(INDEX('Opening Schedule'!$K$8:$K$107,MATCH(A235,'Opening Schedule'!$A$8:$A$107,0))&lt;&gt;"Recorded","Opening record incomplete","Linked")))="Linked",SUMIFS('Packing Receipt'!$H$118:$H$217,'Packing Receipt'!$F$118:$F$217,A235,'Packing Receipt'!$G$118:$G$217,B235),""))</x:f>
      </x:c>
      <x:c r="I235" s="30" t="str">
        <x:f>IF(A235="","",IF(IF(COUNTIFS('Opening Schedule'!$A$8:$A$107,A235)&lt;&gt;1,"Missing or duplicate Opening ID",IF(INDEX('Opening Schedule'!$G$8:$G$107,MATCH(A235,'Opening Schedule'!$A$8:$A$107,0))&lt;&gt;B235,"Revision mismatch",IF(INDEX('Opening Schedule'!$K$8:$K$107,MATCH(A235,'Opening Schedule'!$A$8:$A$107,0))&lt;&gt;"Recorded","Opening record incomplete","Linked")))="Linked",INDEX('Opening Schedule'!$E$8:$E$107,MATCH(A235,'Opening Schedule'!$A$8:$A$107,0)),""))</x:f>
      </x:c>
      <x:c r="J235" s="30" t="str">
        <x:f>IF(A235="","",IF(IF(COUNTIFS('Opening Schedule'!$A$8:$A$107,A235)&lt;&gt;1,"Missing or duplicate Opening ID",IF(INDEX('Opening Schedule'!$G$8:$G$107,MATCH(A235,'Opening Schedule'!$A$8:$A$107,0))&lt;&gt;B235,"Revision mismatch",IF(INDEX('Opening Schedule'!$K$8:$K$107,MATCH(A235,'Opening Schedule'!$A$8:$A$107,0))&lt;&gt;"Recorded","Opening record incomplete","Linked")))="Linked",I235-H235,""))</x:f>
      </x:c>
      <x:c r="K235" s="25" t="str">
        <x:f>IF(LEN(A235&amp;"")=0,IF(COUNTA(A235,B235,C235,D235,E235,F235)=0,"","Enter Opening ID"),IF(COUNTIFS('Packing Receipt'!$A$228:$A$327,A235)&lt;&gt;1,"Duplicate closure record",IF(IF(COUNTIFS('Opening Schedule'!$A$8:$A$107,A235)&lt;&gt;1,"Missing or duplicate Opening ID",IF(INDEX('Opening Schedule'!$G$8:$G$107,MATCH(A235,'Opening Schedule'!$A$8:$A$107,0))&lt;&gt;B235,"Revision mismatch",IF(INDEX('Opening Schedule'!$K$8:$K$107,MATCH(A235,'Opening Schedule'!$A$8:$A$107,0))&lt;&gt;"Recorded","Opening record incomplete","Linked")))&lt;&gt;"Linked",IF(COUNTIFS('Opening Schedule'!$A$8:$A$107,A235)&lt;&gt;1,"Missing or duplicate Opening ID",IF(INDEX('Opening Schedule'!$G$8:$G$107,MATCH(A235,'Opening Schedule'!$A$8:$A$107,0))&lt;&gt;B235,"Revision mismatch",IF(INDEX('Opening Schedule'!$K$8:$K$107,MATCH(A235,'Opening Schedule'!$A$8:$A$107,0))&lt;&gt;"Recorded","Opening record incomplete","Linked"))),IF(COUNTIFS('Packing Receipt'!$B$8:$B$107,A235)&lt;&gt;COUNTIFS('Packing Receipt'!$B$8:$B$107,A235,'Packing Receipt'!$C$8:$C$107,B235),"Resolve receipt revision differences",IF(COUNTIFS('Packing Receipt'!$B$8:$B$107,A235,'Packing Receipt'!$C$8:$C$107,B235)=0,"Record receipt lines",IF(COUNTIFS('Packing Receipt'!$B$8:$B$107,A235,'Packing Receipt'!$C$8:$C$107,B235)&lt;&gt;COUNTIFS('Packing Receipt'!$B$8:$B$107,A235,'Packing Receipt'!$C$8:$C$107,B235,'Packing Receipt'!$L$8:$L$107,"Linked"),"Resolve invalid receipt lines",IF(COUNTIFS('Packing Receipt'!$B$8:$B$107,A235,'Packing Receipt'!$C$8:$C$107,B235)&lt;&gt;COUNTIFS('Packing Receipt'!$F$118:$F$217,A235,'Packing Receipt'!$G$118:$G$217,B235,'Packing Receipt'!$K$118:$K$217,"Disposition recorded"),"Resolve every receipt disposition",IF(H235&lt;&gt;I235,"Quantity differs from order",IF(C235&lt;&gt;"Yes","Final delivery not declared",IF(D235&lt;&gt;"Close","Receipt remains open",IF(OR(E235="",F235=""),"Record closure person and date",IF(OR(NOT(ISNUMBER(F235)),F235&lt;=0),"Enter valid closure date","Receipt closure recorded"))))))))))))</x:f>
      </x:c>
      <x:c r="L235" s="1"/>
    </x:row>
    <x:row r="236" ht="28" customHeight="1">
      <x:c r="A236" s="23"/>
      <x:c r="B236" s="23"/>
      <x:c r="C236" s="22"/>
      <x:c r="D236" s="22"/>
      <x:c r="E236" s="23"/>
      <x:c r="F236" s="26"/>
      <x:c r="G236" s="30" t="str">
        <x:f>IF(A236="","",IF(IF(COUNTIFS('Opening Schedule'!$A$8:$A$107,A236)&lt;&gt;1,"Missing or duplicate Opening ID",IF(INDEX('Opening Schedule'!$G$8:$G$107,MATCH(A236,'Opening Schedule'!$A$8:$A$107,0))&lt;&gt;B236,"Revision mismatch",IF(INDEX('Opening Schedule'!$K$8:$K$107,MATCH(A236,'Opening Schedule'!$A$8:$A$107,0))&lt;&gt;"Recorded","Opening record incomplete","Linked")))="Linked",SUMIFS('Packing Receipt'!$F$8:$F$107,'Packing Receipt'!$B$8:$B$107,A236,'Packing Receipt'!$C$8:$C$107,B236),""))</x:f>
      </x:c>
      <x:c r="H236" s="30" t="str">
        <x:f>IF(A236="","",IF(IF(COUNTIFS('Opening Schedule'!$A$8:$A$107,A236)&lt;&gt;1,"Missing or duplicate Opening ID",IF(INDEX('Opening Schedule'!$G$8:$G$107,MATCH(A236,'Opening Schedule'!$A$8:$A$107,0))&lt;&gt;B236,"Revision mismatch",IF(INDEX('Opening Schedule'!$K$8:$K$107,MATCH(A236,'Opening Schedule'!$A$8:$A$107,0))&lt;&gt;"Recorded","Opening record incomplete","Linked")))="Linked",SUMIFS('Packing Receipt'!$H$118:$H$217,'Packing Receipt'!$F$118:$F$217,A236,'Packing Receipt'!$G$118:$G$217,B236),""))</x:f>
      </x:c>
      <x:c r="I236" s="30" t="str">
        <x:f>IF(A236="","",IF(IF(COUNTIFS('Opening Schedule'!$A$8:$A$107,A236)&lt;&gt;1,"Missing or duplicate Opening ID",IF(INDEX('Opening Schedule'!$G$8:$G$107,MATCH(A236,'Opening Schedule'!$A$8:$A$107,0))&lt;&gt;B236,"Revision mismatch",IF(INDEX('Opening Schedule'!$K$8:$K$107,MATCH(A236,'Opening Schedule'!$A$8:$A$107,0))&lt;&gt;"Recorded","Opening record incomplete","Linked")))="Linked",INDEX('Opening Schedule'!$E$8:$E$107,MATCH(A236,'Opening Schedule'!$A$8:$A$107,0)),""))</x:f>
      </x:c>
      <x:c r="J236" s="30" t="str">
        <x:f>IF(A236="","",IF(IF(COUNTIFS('Opening Schedule'!$A$8:$A$107,A236)&lt;&gt;1,"Missing or duplicate Opening ID",IF(INDEX('Opening Schedule'!$G$8:$G$107,MATCH(A236,'Opening Schedule'!$A$8:$A$107,0))&lt;&gt;B236,"Revision mismatch",IF(INDEX('Opening Schedule'!$K$8:$K$107,MATCH(A236,'Opening Schedule'!$A$8:$A$107,0))&lt;&gt;"Recorded","Opening record incomplete","Linked")))="Linked",I236-H236,""))</x:f>
      </x:c>
      <x:c r="K236" s="25" t="str">
        <x:f>IF(LEN(A236&amp;"")=0,IF(COUNTA(A236,B236,C236,D236,E236,F236)=0,"","Enter Opening ID"),IF(COUNTIFS('Packing Receipt'!$A$228:$A$327,A236)&lt;&gt;1,"Duplicate closure record",IF(IF(COUNTIFS('Opening Schedule'!$A$8:$A$107,A236)&lt;&gt;1,"Missing or duplicate Opening ID",IF(INDEX('Opening Schedule'!$G$8:$G$107,MATCH(A236,'Opening Schedule'!$A$8:$A$107,0))&lt;&gt;B236,"Revision mismatch",IF(INDEX('Opening Schedule'!$K$8:$K$107,MATCH(A236,'Opening Schedule'!$A$8:$A$107,0))&lt;&gt;"Recorded","Opening record incomplete","Linked")))&lt;&gt;"Linked",IF(COUNTIFS('Opening Schedule'!$A$8:$A$107,A236)&lt;&gt;1,"Missing or duplicate Opening ID",IF(INDEX('Opening Schedule'!$G$8:$G$107,MATCH(A236,'Opening Schedule'!$A$8:$A$107,0))&lt;&gt;B236,"Revision mismatch",IF(INDEX('Opening Schedule'!$K$8:$K$107,MATCH(A236,'Opening Schedule'!$A$8:$A$107,0))&lt;&gt;"Recorded","Opening record incomplete","Linked"))),IF(COUNTIFS('Packing Receipt'!$B$8:$B$107,A236)&lt;&gt;COUNTIFS('Packing Receipt'!$B$8:$B$107,A236,'Packing Receipt'!$C$8:$C$107,B236),"Resolve receipt revision differences",IF(COUNTIFS('Packing Receipt'!$B$8:$B$107,A236,'Packing Receipt'!$C$8:$C$107,B236)=0,"Record receipt lines",IF(COUNTIFS('Packing Receipt'!$B$8:$B$107,A236,'Packing Receipt'!$C$8:$C$107,B236)&lt;&gt;COUNTIFS('Packing Receipt'!$B$8:$B$107,A236,'Packing Receipt'!$C$8:$C$107,B236,'Packing Receipt'!$L$8:$L$107,"Linked"),"Resolve invalid receipt lines",IF(COUNTIFS('Packing Receipt'!$B$8:$B$107,A236,'Packing Receipt'!$C$8:$C$107,B236)&lt;&gt;COUNTIFS('Packing Receipt'!$F$118:$F$217,A236,'Packing Receipt'!$G$118:$G$217,B236,'Packing Receipt'!$K$118:$K$217,"Disposition recorded"),"Resolve every receipt disposition",IF(H236&lt;&gt;I236,"Quantity differs from order",IF(C236&lt;&gt;"Yes","Final delivery not declared",IF(D236&lt;&gt;"Close","Receipt remains open",IF(OR(E236="",F236=""),"Record closure person and date",IF(OR(NOT(ISNUMBER(F236)),F236&lt;=0),"Enter valid closure date","Receipt closure recorded"))))))))))))</x:f>
      </x:c>
      <x:c r="L236" s="1"/>
    </x:row>
    <x:row r="237" ht="28" customHeight="1">
      <x:c r="A237" s="23"/>
      <x:c r="B237" s="23"/>
      <x:c r="C237" s="22"/>
      <x:c r="D237" s="22"/>
      <x:c r="E237" s="23"/>
      <x:c r="F237" s="26"/>
      <x:c r="G237" s="30" t="str">
        <x:f>IF(A237="","",IF(IF(COUNTIFS('Opening Schedule'!$A$8:$A$107,A237)&lt;&gt;1,"Missing or duplicate Opening ID",IF(INDEX('Opening Schedule'!$G$8:$G$107,MATCH(A237,'Opening Schedule'!$A$8:$A$107,0))&lt;&gt;B237,"Revision mismatch",IF(INDEX('Opening Schedule'!$K$8:$K$107,MATCH(A237,'Opening Schedule'!$A$8:$A$107,0))&lt;&gt;"Recorded","Opening record incomplete","Linked")))="Linked",SUMIFS('Packing Receipt'!$F$8:$F$107,'Packing Receipt'!$B$8:$B$107,A237,'Packing Receipt'!$C$8:$C$107,B237),""))</x:f>
      </x:c>
      <x:c r="H237" s="30" t="str">
        <x:f>IF(A237="","",IF(IF(COUNTIFS('Opening Schedule'!$A$8:$A$107,A237)&lt;&gt;1,"Missing or duplicate Opening ID",IF(INDEX('Opening Schedule'!$G$8:$G$107,MATCH(A237,'Opening Schedule'!$A$8:$A$107,0))&lt;&gt;B237,"Revision mismatch",IF(INDEX('Opening Schedule'!$K$8:$K$107,MATCH(A237,'Opening Schedule'!$A$8:$A$107,0))&lt;&gt;"Recorded","Opening record incomplete","Linked")))="Linked",SUMIFS('Packing Receipt'!$H$118:$H$217,'Packing Receipt'!$F$118:$F$217,A237,'Packing Receipt'!$G$118:$G$217,B237),""))</x:f>
      </x:c>
      <x:c r="I237" s="30" t="str">
        <x:f>IF(A237="","",IF(IF(COUNTIFS('Opening Schedule'!$A$8:$A$107,A237)&lt;&gt;1,"Missing or duplicate Opening ID",IF(INDEX('Opening Schedule'!$G$8:$G$107,MATCH(A237,'Opening Schedule'!$A$8:$A$107,0))&lt;&gt;B237,"Revision mismatch",IF(INDEX('Opening Schedule'!$K$8:$K$107,MATCH(A237,'Opening Schedule'!$A$8:$A$107,0))&lt;&gt;"Recorded","Opening record incomplete","Linked")))="Linked",INDEX('Opening Schedule'!$E$8:$E$107,MATCH(A237,'Opening Schedule'!$A$8:$A$107,0)),""))</x:f>
      </x:c>
      <x:c r="J237" s="30" t="str">
        <x:f>IF(A237="","",IF(IF(COUNTIFS('Opening Schedule'!$A$8:$A$107,A237)&lt;&gt;1,"Missing or duplicate Opening ID",IF(INDEX('Opening Schedule'!$G$8:$G$107,MATCH(A237,'Opening Schedule'!$A$8:$A$107,0))&lt;&gt;B237,"Revision mismatch",IF(INDEX('Opening Schedule'!$K$8:$K$107,MATCH(A237,'Opening Schedule'!$A$8:$A$107,0))&lt;&gt;"Recorded","Opening record incomplete","Linked")))="Linked",I237-H237,""))</x:f>
      </x:c>
      <x:c r="K237" s="25" t="str">
        <x:f>IF(LEN(A237&amp;"")=0,IF(COUNTA(A237,B237,C237,D237,E237,F237)=0,"","Enter Opening ID"),IF(COUNTIFS('Packing Receipt'!$A$228:$A$327,A237)&lt;&gt;1,"Duplicate closure record",IF(IF(COUNTIFS('Opening Schedule'!$A$8:$A$107,A237)&lt;&gt;1,"Missing or duplicate Opening ID",IF(INDEX('Opening Schedule'!$G$8:$G$107,MATCH(A237,'Opening Schedule'!$A$8:$A$107,0))&lt;&gt;B237,"Revision mismatch",IF(INDEX('Opening Schedule'!$K$8:$K$107,MATCH(A237,'Opening Schedule'!$A$8:$A$107,0))&lt;&gt;"Recorded","Opening record incomplete","Linked")))&lt;&gt;"Linked",IF(COUNTIFS('Opening Schedule'!$A$8:$A$107,A237)&lt;&gt;1,"Missing or duplicate Opening ID",IF(INDEX('Opening Schedule'!$G$8:$G$107,MATCH(A237,'Opening Schedule'!$A$8:$A$107,0))&lt;&gt;B237,"Revision mismatch",IF(INDEX('Opening Schedule'!$K$8:$K$107,MATCH(A237,'Opening Schedule'!$A$8:$A$107,0))&lt;&gt;"Recorded","Opening record incomplete","Linked"))),IF(COUNTIFS('Packing Receipt'!$B$8:$B$107,A237)&lt;&gt;COUNTIFS('Packing Receipt'!$B$8:$B$107,A237,'Packing Receipt'!$C$8:$C$107,B237),"Resolve receipt revision differences",IF(COUNTIFS('Packing Receipt'!$B$8:$B$107,A237,'Packing Receipt'!$C$8:$C$107,B237)=0,"Record receipt lines",IF(COUNTIFS('Packing Receipt'!$B$8:$B$107,A237,'Packing Receipt'!$C$8:$C$107,B237)&lt;&gt;COUNTIFS('Packing Receipt'!$B$8:$B$107,A237,'Packing Receipt'!$C$8:$C$107,B237,'Packing Receipt'!$L$8:$L$107,"Linked"),"Resolve invalid receipt lines",IF(COUNTIFS('Packing Receipt'!$B$8:$B$107,A237,'Packing Receipt'!$C$8:$C$107,B237)&lt;&gt;COUNTIFS('Packing Receipt'!$F$118:$F$217,A237,'Packing Receipt'!$G$118:$G$217,B237,'Packing Receipt'!$K$118:$K$217,"Disposition recorded"),"Resolve every receipt disposition",IF(H237&lt;&gt;I237,"Quantity differs from order",IF(C237&lt;&gt;"Yes","Final delivery not declared",IF(D237&lt;&gt;"Close","Receipt remains open",IF(OR(E237="",F237=""),"Record closure person and date",IF(OR(NOT(ISNUMBER(F237)),F237&lt;=0),"Enter valid closure date","Receipt closure recorded"))))))))))))</x:f>
      </x:c>
      <x:c r="L237" s="1"/>
    </x:row>
    <x:row r="238" ht="28" customHeight="1">
      <x:c r="A238" s="23"/>
      <x:c r="B238" s="23"/>
      <x:c r="C238" s="22"/>
      <x:c r="D238" s="22"/>
      <x:c r="E238" s="23"/>
      <x:c r="F238" s="26"/>
      <x:c r="G238" s="30" t="str">
        <x:f>IF(A238="","",IF(IF(COUNTIFS('Opening Schedule'!$A$8:$A$107,A238)&lt;&gt;1,"Missing or duplicate Opening ID",IF(INDEX('Opening Schedule'!$G$8:$G$107,MATCH(A238,'Opening Schedule'!$A$8:$A$107,0))&lt;&gt;B238,"Revision mismatch",IF(INDEX('Opening Schedule'!$K$8:$K$107,MATCH(A238,'Opening Schedule'!$A$8:$A$107,0))&lt;&gt;"Recorded","Opening record incomplete","Linked")))="Linked",SUMIFS('Packing Receipt'!$F$8:$F$107,'Packing Receipt'!$B$8:$B$107,A238,'Packing Receipt'!$C$8:$C$107,B238),""))</x:f>
      </x:c>
      <x:c r="H238" s="30" t="str">
        <x:f>IF(A238="","",IF(IF(COUNTIFS('Opening Schedule'!$A$8:$A$107,A238)&lt;&gt;1,"Missing or duplicate Opening ID",IF(INDEX('Opening Schedule'!$G$8:$G$107,MATCH(A238,'Opening Schedule'!$A$8:$A$107,0))&lt;&gt;B238,"Revision mismatch",IF(INDEX('Opening Schedule'!$K$8:$K$107,MATCH(A238,'Opening Schedule'!$A$8:$A$107,0))&lt;&gt;"Recorded","Opening record incomplete","Linked")))="Linked",SUMIFS('Packing Receipt'!$H$118:$H$217,'Packing Receipt'!$F$118:$F$217,A238,'Packing Receipt'!$G$118:$G$217,B238),""))</x:f>
      </x:c>
      <x:c r="I238" s="30" t="str">
        <x:f>IF(A238="","",IF(IF(COUNTIFS('Opening Schedule'!$A$8:$A$107,A238)&lt;&gt;1,"Missing or duplicate Opening ID",IF(INDEX('Opening Schedule'!$G$8:$G$107,MATCH(A238,'Opening Schedule'!$A$8:$A$107,0))&lt;&gt;B238,"Revision mismatch",IF(INDEX('Opening Schedule'!$K$8:$K$107,MATCH(A238,'Opening Schedule'!$A$8:$A$107,0))&lt;&gt;"Recorded","Opening record incomplete","Linked")))="Linked",INDEX('Opening Schedule'!$E$8:$E$107,MATCH(A238,'Opening Schedule'!$A$8:$A$107,0)),""))</x:f>
      </x:c>
      <x:c r="J238" s="30" t="str">
        <x:f>IF(A238="","",IF(IF(COUNTIFS('Opening Schedule'!$A$8:$A$107,A238)&lt;&gt;1,"Missing or duplicate Opening ID",IF(INDEX('Opening Schedule'!$G$8:$G$107,MATCH(A238,'Opening Schedule'!$A$8:$A$107,0))&lt;&gt;B238,"Revision mismatch",IF(INDEX('Opening Schedule'!$K$8:$K$107,MATCH(A238,'Opening Schedule'!$A$8:$A$107,0))&lt;&gt;"Recorded","Opening record incomplete","Linked")))="Linked",I238-H238,""))</x:f>
      </x:c>
      <x:c r="K238" s="25" t="str">
        <x:f>IF(LEN(A238&amp;"")=0,IF(COUNTA(A238,B238,C238,D238,E238,F238)=0,"","Enter Opening ID"),IF(COUNTIFS('Packing Receipt'!$A$228:$A$327,A238)&lt;&gt;1,"Duplicate closure record",IF(IF(COUNTIFS('Opening Schedule'!$A$8:$A$107,A238)&lt;&gt;1,"Missing or duplicate Opening ID",IF(INDEX('Opening Schedule'!$G$8:$G$107,MATCH(A238,'Opening Schedule'!$A$8:$A$107,0))&lt;&gt;B238,"Revision mismatch",IF(INDEX('Opening Schedule'!$K$8:$K$107,MATCH(A238,'Opening Schedule'!$A$8:$A$107,0))&lt;&gt;"Recorded","Opening record incomplete","Linked")))&lt;&gt;"Linked",IF(COUNTIFS('Opening Schedule'!$A$8:$A$107,A238)&lt;&gt;1,"Missing or duplicate Opening ID",IF(INDEX('Opening Schedule'!$G$8:$G$107,MATCH(A238,'Opening Schedule'!$A$8:$A$107,0))&lt;&gt;B238,"Revision mismatch",IF(INDEX('Opening Schedule'!$K$8:$K$107,MATCH(A238,'Opening Schedule'!$A$8:$A$107,0))&lt;&gt;"Recorded","Opening record incomplete","Linked"))),IF(COUNTIFS('Packing Receipt'!$B$8:$B$107,A238)&lt;&gt;COUNTIFS('Packing Receipt'!$B$8:$B$107,A238,'Packing Receipt'!$C$8:$C$107,B238),"Resolve receipt revision differences",IF(COUNTIFS('Packing Receipt'!$B$8:$B$107,A238,'Packing Receipt'!$C$8:$C$107,B238)=0,"Record receipt lines",IF(COUNTIFS('Packing Receipt'!$B$8:$B$107,A238,'Packing Receipt'!$C$8:$C$107,B238)&lt;&gt;COUNTIFS('Packing Receipt'!$B$8:$B$107,A238,'Packing Receipt'!$C$8:$C$107,B238,'Packing Receipt'!$L$8:$L$107,"Linked"),"Resolve invalid receipt lines",IF(COUNTIFS('Packing Receipt'!$B$8:$B$107,A238,'Packing Receipt'!$C$8:$C$107,B238)&lt;&gt;COUNTIFS('Packing Receipt'!$F$118:$F$217,A238,'Packing Receipt'!$G$118:$G$217,B238,'Packing Receipt'!$K$118:$K$217,"Disposition recorded"),"Resolve every receipt disposition",IF(H238&lt;&gt;I238,"Quantity differs from order",IF(C238&lt;&gt;"Yes","Final delivery not declared",IF(D238&lt;&gt;"Close","Receipt remains open",IF(OR(E238="",F238=""),"Record closure person and date",IF(OR(NOT(ISNUMBER(F238)),F238&lt;=0),"Enter valid closure date","Receipt closure recorded"))))))))))))</x:f>
      </x:c>
      <x:c r="L238" s="1"/>
    </x:row>
    <x:row r="239" ht="28" customHeight="1">
      <x:c r="A239" s="23"/>
      <x:c r="B239" s="23"/>
      <x:c r="C239" s="22"/>
      <x:c r="D239" s="22"/>
      <x:c r="E239" s="23"/>
      <x:c r="F239" s="26"/>
      <x:c r="G239" s="30" t="str">
        <x:f>IF(A239="","",IF(IF(COUNTIFS('Opening Schedule'!$A$8:$A$107,A239)&lt;&gt;1,"Missing or duplicate Opening ID",IF(INDEX('Opening Schedule'!$G$8:$G$107,MATCH(A239,'Opening Schedule'!$A$8:$A$107,0))&lt;&gt;B239,"Revision mismatch",IF(INDEX('Opening Schedule'!$K$8:$K$107,MATCH(A239,'Opening Schedule'!$A$8:$A$107,0))&lt;&gt;"Recorded","Opening record incomplete","Linked")))="Linked",SUMIFS('Packing Receipt'!$F$8:$F$107,'Packing Receipt'!$B$8:$B$107,A239,'Packing Receipt'!$C$8:$C$107,B239),""))</x:f>
      </x:c>
      <x:c r="H239" s="30" t="str">
        <x:f>IF(A239="","",IF(IF(COUNTIFS('Opening Schedule'!$A$8:$A$107,A239)&lt;&gt;1,"Missing or duplicate Opening ID",IF(INDEX('Opening Schedule'!$G$8:$G$107,MATCH(A239,'Opening Schedule'!$A$8:$A$107,0))&lt;&gt;B239,"Revision mismatch",IF(INDEX('Opening Schedule'!$K$8:$K$107,MATCH(A239,'Opening Schedule'!$A$8:$A$107,0))&lt;&gt;"Recorded","Opening record incomplete","Linked")))="Linked",SUMIFS('Packing Receipt'!$H$118:$H$217,'Packing Receipt'!$F$118:$F$217,A239,'Packing Receipt'!$G$118:$G$217,B239),""))</x:f>
      </x:c>
      <x:c r="I239" s="30" t="str">
        <x:f>IF(A239="","",IF(IF(COUNTIFS('Opening Schedule'!$A$8:$A$107,A239)&lt;&gt;1,"Missing or duplicate Opening ID",IF(INDEX('Opening Schedule'!$G$8:$G$107,MATCH(A239,'Opening Schedule'!$A$8:$A$107,0))&lt;&gt;B239,"Revision mismatch",IF(INDEX('Opening Schedule'!$K$8:$K$107,MATCH(A239,'Opening Schedule'!$A$8:$A$107,0))&lt;&gt;"Recorded","Opening record incomplete","Linked")))="Linked",INDEX('Opening Schedule'!$E$8:$E$107,MATCH(A239,'Opening Schedule'!$A$8:$A$107,0)),""))</x:f>
      </x:c>
      <x:c r="J239" s="30" t="str">
        <x:f>IF(A239="","",IF(IF(COUNTIFS('Opening Schedule'!$A$8:$A$107,A239)&lt;&gt;1,"Missing or duplicate Opening ID",IF(INDEX('Opening Schedule'!$G$8:$G$107,MATCH(A239,'Opening Schedule'!$A$8:$A$107,0))&lt;&gt;B239,"Revision mismatch",IF(INDEX('Opening Schedule'!$K$8:$K$107,MATCH(A239,'Opening Schedule'!$A$8:$A$107,0))&lt;&gt;"Recorded","Opening record incomplete","Linked")))="Linked",I239-H239,""))</x:f>
      </x:c>
      <x:c r="K239" s="25" t="str">
        <x:f>IF(LEN(A239&amp;"")=0,IF(COUNTA(A239,B239,C239,D239,E239,F239)=0,"","Enter Opening ID"),IF(COUNTIFS('Packing Receipt'!$A$228:$A$327,A239)&lt;&gt;1,"Duplicate closure record",IF(IF(COUNTIFS('Opening Schedule'!$A$8:$A$107,A239)&lt;&gt;1,"Missing or duplicate Opening ID",IF(INDEX('Opening Schedule'!$G$8:$G$107,MATCH(A239,'Opening Schedule'!$A$8:$A$107,0))&lt;&gt;B239,"Revision mismatch",IF(INDEX('Opening Schedule'!$K$8:$K$107,MATCH(A239,'Opening Schedule'!$A$8:$A$107,0))&lt;&gt;"Recorded","Opening record incomplete","Linked")))&lt;&gt;"Linked",IF(COUNTIFS('Opening Schedule'!$A$8:$A$107,A239)&lt;&gt;1,"Missing or duplicate Opening ID",IF(INDEX('Opening Schedule'!$G$8:$G$107,MATCH(A239,'Opening Schedule'!$A$8:$A$107,0))&lt;&gt;B239,"Revision mismatch",IF(INDEX('Opening Schedule'!$K$8:$K$107,MATCH(A239,'Opening Schedule'!$A$8:$A$107,0))&lt;&gt;"Recorded","Opening record incomplete","Linked"))),IF(COUNTIFS('Packing Receipt'!$B$8:$B$107,A239)&lt;&gt;COUNTIFS('Packing Receipt'!$B$8:$B$107,A239,'Packing Receipt'!$C$8:$C$107,B239),"Resolve receipt revision differences",IF(COUNTIFS('Packing Receipt'!$B$8:$B$107,A239,'Packing Receipt'!$C$8:$C$107,B239)=0,"Record receipt lines",IF(COUNTIFS('Packing Receipt'!$B$8:$B$107,A239,'Packing Receipt'!$C$8:$C$107,B239)&lt;&gt;COUNTIFS('Packing Receipt'!$B$8:$B$107,A239,'Packing Receipt'!$C$8:$C$107,B239,'Packing Receipt'!$L$8:$L$107,"Linked"),"Resolve invalid receipt lines",IF(COUNTIFS('Packing Receipt'!$B$8:$B$107,A239,'Packing Receipt'!$C$8:$C$107,B239)&lt;&gt;COUNTIFS('Packing Receipt'!$F$118:$F$217,A239,'Packing Receipt'!$G$118:$G$217,B239,'Packing Receipt'!$K$118:$K$217,"Disposition recorded"),"Resolve every receipt disposition",IF(H239&lt;&gt;I239,"Quantity differs from order",IF(C239&lt;&gt;"Yes","Final delivery not declared",IF(D239&lt;&gt;"Close","Receipt remains open",IF(OR(E239="",F239=""),"Record closure person and date",IF(OR(NOT(ISNUMBER(F239)),F239&lt;=0),"Enter valid closure date","Receipt closure recorded"))))))))))))</x:f>
      </x:c>
      <x:c r="L239" s="1"/>
    </x:row>
    <x:row r="240" ht="28" customHeight="1">
      <x:c r="A240" s="23"/>
      <x:c r="B240" s="23"/>
      <x:c r="C240" s="22"/>
      <x:c r="D240" s="22"/>
      <x:c r="E240" s="23"/>
      <x:c r="F240" s="26"/>
      <x:c r="G240" s="30" t="str">
        <x:f>IF(A240="","",IF(IF(COUNTIFS('Opening Schedule'!$A$8:$A$107,A240)&lt;&gt;1,"Missing or duplicate Opening ID",IF(INDEX('Opening Schedule'!$G$8:$G$107,MATCH(A240,'Opening Schedule'!$A$8:$A$107,0))&lt;&gt;B240,"Revision mismatch",IF(INDEX('Opening Schedule'!$K$8:$K$107,MATCH(A240,'Opening Schedule'!$A$8:$A$107,0))&lt;&gt;"Recorded","Opening record incomplete","Linked")))="Linked",SUMIFS('Packing Receipt'!$F$8:$F$107,'Packing Receipt'!$B$8:$B$107,A240,'Packing Receipt'!$C$8:$C$107,B240),""))</x:f>
      </x:c>
      <x:c r="H240" s="30" t="str">
        <x:f>IF(A240="","",IF(IF(COUNTIFS('Opening Schedule'!$A$8:$A$107,A240)&lt;&gt;1,"Missing or duplicate Opening ID",IF(INDEX('Opening Schedule'!$G$8:$G$107,MATCH(A240,'Opening Schedule'!$A$8:$A$107,0))&lt;&gt;B240,"Revision mismatch",IF(INDEX('Opening Schedule'!$K$8:$K$107,MATCH(A240,'Opening Schedule'!$A$8:$A$107,0))&lt;&gt;"Recorded","Opening record incomplete","Linked")))="Linked",SUMIFS('Packing Receipt'!$H$118:$H$217,'Packing Receipt'!$F$118:$F$217,A240,'Packing Receipt'!$G$118:$G$217,B240),""))</x:f>
      </x:c>
      <x:c r="I240" s="30" t="str">
        <x:f>IF(A240="","",IF(IF(COUNTIFS('Opening Schedule'!$A$8:$A$107,A240)&lt;&gt;1,"Missing or duplicate Opening ID",IF(INDEX('Opening Schedule'!$G$8:$G$107,MATCH(A240,'Opening Schedule'!$A$8:$A$107,0))&lt;&gt;B240,"Revision mismatch",IF(INDEX('Opening Schedule'!$K$8:$K$107,MATCH(A240,'Opening Schedule'!$A$8:$A$107,0))&lt;&gt;"Recorded","Opening record incomplete","Linked")))="Linked",INDEX('Opening Schedule'!$E$8:$E$107,MATCH(A240,'Opening Schedule'!$A$8:$A$107,0)),""))</x:f>
      </x:c>
      <x:c r="J240" s="30" t="str">
        <x:f>IF(A240="","",IF(IF(COUNTIFS('Opening Schedule'!$A$8:$A$107,A240)&lt;&gt;1,"Missing or duplicate Opening ID",IF(INDEX('Opening Schedule'!$G$8:$G$107,MATCH(A240,'Opening Schedule'!$A$8:$A$107,0))&lt;&gt;B240,"Revision mismatch",IF(INDEX('Opening Schedule'!$K$8:$K$107,MATCH(A240,'Opening Schedule'!$A$8:$A$107,0))&lt;&gt;"Recorded","Opening record incomplete","Linked")))="Linked",I240-H240,""))</x:f>
      </x:c>
      <x:c r="K240" s="25" t="str">
        <x:f>IF(LEN(A240&amp;"")=0,IF(COUNTA(A240,B240,C240,D240,E240,F240)=0,"","Enter Opening ID"),IF(COUNTIFS('Packing Receipt'!$A$228:$A$327,A240)&lt;&gt;1,"Duplicate closure record",IF(IF(COUNTIFS('Opening Schedule'!$A$8:$A$107,A240)&lt;&gt;1,"Missing or duplicate Opening ID",IF(INDEX('Opening Schedule'!$G$8:$G$107,MATCH(A240,'Opening Schedule'!$A$8:$A$107,0))&lt;&gt;B240,"Revision mismatch",IF(INDEX('Opening Schedule'!$K$8:$K$107,MATCH(A240,'Opening Schedule'!$A$8:$A$107,0))&lt;&gt;"Recorded","Opening record incomplete","Linked")))&lt;&gt;"Linked",IF(COUNTIFS('Opening Schedule'!$A$8:$A$107,A240)&lt;&gt;1,"Missing or duplicate Opening ID",IF(INDEX('Opening Schedule'!$G$8:$G$107,MATCH(A240,'Opening Schedule'!$A$8:$A$107,0))&lt;&gt;B240,"Revision mismatch",IF(INDEX('Opening Schedule'!$K$8:$K$107,MATCH(A240,'Opening Schedule'!$A$8:$A$107,0))&lt;&gt;"Recorded","Opening record incomplete","Linked"))),IF(COUNTIFS('Packing Receipt'!$B$8:$B$107,A240)&lt;&gt;COUNTIFS('Packing Receipt'!$B$8:$B$107,A240,'Packing Receipt'!$C$8:$C$107,B240),"Resolve receipt revision differences",IF(COUNTIFS('Packing Receipt'!$B$8:$B$107,A240,'Packing Receipt'!$C$8:$C$107,B240)=0,"Record receipt lines",IF(COUNTIFS('Packing Receipt'!$B$8:$B$107,A240,'Packing Receipt'!$C$8:$C$107,B240)&lt;&gt;COUNTIFS('Packing Receipt'!$B$8:$B$107,A240,'Packing Receipt'!$C$8:$C$107,B240,'Packing Receipt'!$L$8:$L$107,"Linked"),"Resolve invalid receipt lines",IF(COUNTIFS('Packing Receipt'!$B$8:$B$107,A240,'Packing Receipt'!$C$8:$C$107,B240)&lt;&gt;COUNTIFS('Packing Receipt'!$F$118:$F$217,A240,'Packing Receipt'!$G$118:$G$217,B240,'Packing Receipt'!$K$118:$K$217,"Disposition recorded"),"Resolve every receipt disposition",IF(H240&lt;&gt;I240,"Quantity differs from order",IF(C240&lt;&gt;"Yes","Final delivery not declared",IF(D240&lt;&gt;"Close","Receipt remains open",IF(OR(E240="",F240=""),"Record closure person and date",IF(OR(NOT(ISNUMBER(F240)),F240&lt;=0),"Enter valid closure date","Receipt closure recorded"))))))))))))</x:f>
      </x:c>
      <x:c r="L240" s="1"/>
    </x:row>
    <x:row r="241" ht="28" customHeight="1">
      <x:c r="A241" s="23"/>
      <x:c r="B241" s="23"/>
      <x:c r="C241" s="22"/>
      <x:c r="D241" s="22"/>
      <x:c r="E241" s="23"/>
      <x:c r="F241" s="26"/>
      <x:c r="G241" s="30" t="str">
        <x:f>IF(A241="","",IF(IF(COUNTIFS('Opening Schedule'!$A$8:$A$107,A241)&lt;&gt;1,"Missing or duplicate Opening ID",IF(INDEX('Opening Schedule'!$G$8:$G$107,MATCH(A241,'Opening Schedule'!$A$8:$A$107,0))&lt;&gt;B241,"Revision mismatch",IF(INDEX('Opening Schedule'!$K$8:$K$107,MATCH(A241,'Opening Schedule'!$A$8:$A$107,0))&lt;&gt;"Recorded","Opening record incomplete","Linked")))="Linked",SUMIFS('Packing Receipt'!$F$8:$F$107,'Packing Receipt'!$B$8:$B$107,A241,'Packing Receipt'!$C$8:$C$107,B241),""))</x:f>
      </x:c>
      <x:c r="H241" s="30" t="str">
        <x:f>IF(A241="","",IF(IF(COUNTIFS('Opening Schedule'!$A$8:$A$107,A241)&lt;&gt;1,"Missing or duplicate Opening ID",IF(INDEX('Opening Schedule'!$G$8:$G$107,MATCH(A241,'Opening Schedule'!$A$8:$A$107,0))&lt;&gt;B241,"Revision mismatch",IF(INDEX('Opening Schedule'!$K$8:$K$107,MATCH(A241,'Opening Schedule'!$A$8:$A$107,0))&lt;&gt;"Recorded","Opening record incomplete","Linked")))="Linked",SUMIFS('Packing Receipt'!$H$118:$H$217,'Packing Receipt'!$F$118:$F$217,A241,'Packing Receipt'!$G$118:$G$217,B241),""))</x:f>
      </x:c>
      <x:c r="I241" s="30" t="str">
        <x:f>IF(A241="","",IF(IF(COUNTIFS('Opening Schedule'!$A$8:$A$107,A241)&lt;&gt;1,"Missing or duplicate Opening ID",IF(INDEX('Opening Schedule'!$G$8:$G$107,MATCH(A241,'Opening Schedule'!$A$8:$A$107,0))&lt;&gt;B241,"Revision mismatch",IF(INDEX('Opening Schedule'!$K$8:$K$107,MATCH(A241,'Opening Schedule'!$A$8:$A$107,0))&lt;&gt;"Recorded","Opening record incomplete","Linked")))="Linked",INDEX('Opening Schedule'!$E$8:$E$107,MATCH(A241,'Opening Schedule'!$A$8:$A$107,0)),""))</x:f>
      </x:c>
      <x:c r="J241" s="30" t="str">
        <x:f>IF(A241="","",IF(IF(COUNTIFS('Opening Schedule'!$A$8:$A$107,A241)&lt;&gt;1,"Missing or duplicate Opening ID",IF(INDEX('Opening Schedule'!$G$8:$G$107,MATCH(A241,'Opening Schedule'!$A$8:$A$107,0))&lt;&gt;B241,"Revision mismatch",IF(INDEX('Opening Schedule'!$K$8:$K$107,MATCH(A241,'Opening Schedule'!$A$8:$A$107,0))&lt;&gt;"Recorded","Opening record incomplete","Linked")))="Linked",I241-H241,""))</x:f>
      </x:c>
      <x:c r="K241" s="25" t="str">
        <x:f>IF(LEN(A241&amp;"")=0,IF(COUNTA(A241,B241,C241,D241,E241,F241)=0,"","Enter Opening ID"),IF(COUNTIFS('Packing Receipt'!$A$228:$A$327,A241)&lt;&gt;1,"Duplicate closure record",IF(IF(COUNTIFS('Opening Schedule'!$A$8:$A$107,A241)&lt;&gt;1,"Missing or duplicate Opening ID",IF(INDEX('Opening Schedule'!$G$8:$G$107,MATCH(A241,'Opening Schedule'!$A$8:$A$107,0))&lt;&gt;B241,"Revision mismatch",IF(INDEX('Opening Schedule'!$K$8:$K$107,MATCH(A241,'Opening Schedule'!$A$8:$A$107,0))&lt;&gt;"Recorded","Opening record incomplete","Linked")))&lt;&gt;"Linked",IF(COUNTIFS('Opening Schedule'!$A$8:$A$107,A241)&lt;&gt;1,"Missing or duplicate Opening ID",IF(INDEX('Opening Schedule'!$G$8:$G$107,MATCH(A241,'Opening Schedule'!$A$8:$A$107,0))&lt;&gt;B241,"Revision mismatch",IF(INDEX('Opening Schedule'!$K$8:$K$107,MATCH(A241,'Opening Schedule'!$A$8:$A$107,0))&lt;&gt;"Recorded","Opening record incomplete","Linked"))),IF(COUNTIFS('Packing Receipt'!$B$8:$B$107,A241)&lt;&gt;COUNTIFS('Packing Receipt'!$B$8:$B$107,A241,'Packing Receipt'!$C$8:$C$107,B241),"Resolve receipt revision differences",IF(COUNTIFS('Packing Receipt'!$B$8:$B$107,A241,'Packing Receipt'!$C$8:$C$107,B241)=0,"Record receipt lines",IF(COUNTIFS('Packing Receipt'!$B$8:$B$107,A241,'Packing Receipt'!$C$8:$C$107,B241)&lt;&gt;COUNTIFS('Packing Receipt'!$B$8:$B$107,A241,'Packing Receipt'!$C$8:$C$107,B241,'Packing Receipt'!$L$8:$L$107,"Linked"),"Resolve invalid receipt lines",IF(COUNTIFS('Packing Receipt'!$B$8:$B$107,A241,'Packing Receipt'!$C$8:$C$107,B241)&lt;&gt;COUNTIFS('Packing Receipt'!$F$118:$F$217,A241,'Packing Receipt'!$G$118:$G$217,B241,'Packing Receipt'!$K$118:$K$217,"Disposition recorded"),"Resolve every receipt disposition",IF(H241&lt;&gt;I241,"Quantity differs from order",IF(C241&lt;&gt;"Yes","Final delivery not declared",IF(D241&lt;&gt;"Close","Receipt remains open",IF(OR(E241="",F241=""),"Record closure person and date",IF(OR(NOT(ISNUMBER(F241)),F241&lt;=0),"Enter valid closure date","Receipt closure recorded"))))))))))))</x:f>
      </x:c>
      <x:c r="L241" s="1"/>
    </x:row>
    <x:row r="242" ht="28" customHeight="1">
      <x:c r="A242" s="23"/>
      <x:c r="B242" s="23"/>
      <x:c r="C242" s="22"/>
      <x:c r="D242" s="22"/>
      <x:c r="E242" s="23"/>
      <x:c r="F242" s="26"/>
      <x:c r="G242" s="30" t="str">
        <x:f>IF(A242="","",IF(IF(COUNTIFS('Opening Schedule'!$A$8:$A$107,A242)&lt;&gt;1,"Missing or duplicate Opening ID",IF(INDEX('Opening Schedule'!$G$8:$G$107,MATCH(A242,'Opening Schedule'!$A$8:$A$107,0))&lt;&gt;B242,"Revision mismatch",IF(INDEX('Opening Schedule'!$K$8:$K$107,MATCH(A242,'Opening Schedule'!$A$8:$A$107,0))&lt;&gt;"Recorded","Opening record incomplete","Linked")))="Linked",SUMIFS('Packing Receipt'!$F$8:$F$107,'Packing Receipt'!$B$8:$B$107,A242,'Packing Receipt'!$C$8:$C$107,B242),""))</x:f>
      </x:c>
      <x:c r="H242" s="30" t="str">
        <x:f>IF(A242="","",IF(IF(COUNTIFS('Opening Schedule'!$A$8:$A$107,A242)&lt;&gt;1,"Missing or duplicate Opening ID",IF(INDEX('Opening Schedule'!$G$8:$G$107,MATCH(A242,'Opening Schedule'!$A$8:$A$107,0))&lt;&gt;B242,"Revision mismatch",IF(INDEX('Opening Schedule'!$K$8:$K$107,MATCH(A242,'Opening Schedule'!$A$8:$A$107,0))&lt;&gt;"Recorded","Opening record incomplete","Linked")))="Linked",SUMIFS('Packing Receipt'!$H$118:$H$217,'Packing Receipt'!$F$118:$F$217,A242,'Packing Receipt'!$G$118:$G$217,B242),""))</x:f>
      </x:c>
      <x:c r="I242" s="30" t="str">
        <x:f>IF(A242="","",IF(IF(COUNTIFS('Opening Schedule'!$A$8:$A$107,A242)&lt;&gt;1,"Missing or duplicate Opening ID",IF(INDEX('Opening Schedule'!$G$8:$G$107,MATCH(A242,'Opening Schedule'!$A$8:$A$107,0))&lt;&gt;B242,"Revision mismatch",IF(INDEX('Opening Schedule'!$K$8:$K$107,MATCH(A242,'Opening Schedule'!$A$8:$A$107,0))&lt;&gt;"Recorded","Opening record incomplete","Linked")))="Linked",INDEX('Opening Schedule'!$E$8:$E$107,MATCH(A242,'Opening Schedule'!$A$8:$A$107,0)),""))</x:f>
      </x:c>
      <x:c r="J242" s="30" t="str">
        <x:f>IF(A242="","",IF(IF(COUNTIFS('Opening Schedule'!$A$8:$A$107,A242)&lt;&gt;1,"Missing or duplicate Opening ID",IF(INDEX('Opening Schedule'!$G$8:$G$107,MATCH(A242,'Opening Schedule'!$A$8:$A$107,0))&lt;&gt;B242,"Revision mismatch",IF(INDEX('Opening Schedule'!$K$8:$K$107,MATCH(A242,'Opening Schedule'!$A$8:$A$107,0))&lt;&gt;"Recorded","Opening record incomplete","Linked")))="Linked",I242-H242,""))</x:f>
      </x:c>
      <x:c r="K242" s="25" t="str">
        <x:f>IF(LEN(A242&amp;"")=0,IF(COUNTA(A242,B242,C242,D242,E242,F242)=0,"","Enter Opening ID"),IF(COUNTIFS('Packing Receipt'!$A$228:$A$327,A242)&lt;&gt;1,"Duplicate closure record",IF(IF(COUNTIFS('Opening Schedule'!$A$8:$A$107,A242)&lt;&gt;1,"Missing or duplicate Opening ID",IF(INDEX('Opening Schedule'!$G$8:$G$107,MATCH(A242,'Opening Schedule'!$A$8:$A$107,0))&lt;&gt;B242,"Revision mismatch",IF(INDEX('Opening Schedule'!$K$8:$K$107,MATCH(A242,'Opening Schedule'!$A$8:$A$107,0))&lt;&gt;"Recorded","Opening record incomplete","Linked")))&lt;&gt;"Linked",IF(COUNTIFS('Opening Schedule'!$A$8:$A$107,A242)&lt;&gt;1,"Missing or duplicate Opening ID",IF(INDEX('Opening Schedule'!$G$8:$G$107,MATCH(A242,'Opening Schedule'!$A$8:$A$107,0))&lt;&gt;B242,"Revision mismatch",IF(INDEX('Opening Schedule'!$K$8:$K$107,MATCH(A242,'Opening Schedule'!$A$8:$A$107,0))&lt;&gt;"Recorded","Opening record incomplete","Linked"))),IF(COUNTIFS('Packing Receipt'!$B$8:$B$107,A242)&lt;&gt;COUNTIFS('Packing Receipt'!$B$8:$B$107,A242,'Packing Receipt'!$C$8:$C$107,B242),"Resolve receipt revision differences",IF(COUNTIFS('Packing Receipt'!$B$8:$B$107,A242,'Packing Receipt'!$C$8:$C$107,B242)=0,"Record receipt lines",IF(COUNTIFS('Packing Receipt'!$B$8:$B$107,A242,'Packing Receipt'!$C$8:$C$107,B242)&lt;&gt;COUNTIFS('Packing Receipt'!$B$8:$B$107,A242,'Packing Receipt'!$C$8:$C$107,B242,'Packing Receipt'!$L$8:$L$107,"Linked"),"Resolve invalid receipt lines",IF(COUNTIFS('Packing Receipt'!$B$8:$B$107,A242,'Packing Receipt'!$C$8:$C$107,B242)&lt;&gt;COUNTIFS('Packing Receipt'!$F$118:$F$217,A242,'Packing Receipt'!$G$118:$G$217,B242,'Packing Receipt'!$K$118:$K$217,"Disposition recorded"),"Resolve every receipt disposition",IF(H242&lt;&gt;I242,"Quantity differs from order",IF(C242&lt;&gt;"Yes","Final delivery not declared",IF(D242&lt;&gt;"Close","Receipt remains open",IF(OR(E242="",F242=""),"Record closure person and date",IF(OR(NOT(ISNUMBER(F242)),F242&lt;=0),"Enter valid closure date","Receipt closure recorded"))))))))))))</x:f>
      </x:c>
      <x:c r="L242" s="1"/>
    </x:row>
    <x:row r="243" ht="28" customHeight="1">
      <x:c r="A243" s="23"/>
      <x:c r="B243" s="23"/>
      <x:c r="C243" s="22"/>
      <x:c r="D243" s="22"/>
      <x:c r="E243" s="23"/>
      <x:c r="F243" s="26"/>
      <x:c r="G243" s="30" t="str">
        <x:f>IF(A243="","",IF(IF(COUNTIFS('Opening Schedule'!$A$8:$A$107,A243)&lt;&gt;1,"Missing or duplicate Opening ID",IF(INDEX('Opening Schedule'!$G$8:$G$107,MATCH(A243,'Opening Schedule'!$A$8:$A$107,0))&lt;&gt;B243,"Revision mismatch",IF(INDEX('Opening Schedule'!$K$8:$K$107,MATCH(A243,'Opening Schedule'!$A$8:$A$107,0))&lt;&gt;"Recorded","Opening record incomplete","Linked")))="Linked",SUMIFS('Packing Receipt'!$F$8:$F$107,'Packing Receipt'!$B$8:$B$107,A243,'Packing Receipt'!$C$8:$C$107,B243),""))</x:f>
      </x:c>
      <x:c r="H243" s="30" t="str">
        <x:f>IF(A243="","",IF(IF(COUNTIFS('Opening Schedule'!$A$8:$A$107,A243)&lt;&gt;1,"Missing or duplicate Opening ID",IF(INDEX('Opening Schedule'!$G$8:$G$107,MATCH(A243,'Opening Schedule'!$A$8:$A$107,0))&lt;&gt;B243,"Revision mismatch",IF(INDEX('Opening Schedule'!$K$8:$K$107,MATCH(A243,'Opening Schedule'!$A$8:$A$107,0))&lt;&gt;"Recorded","Opening record incomplete","Linked")))="Linked",SUMIFS('Packing Receipt'!$H$118:$H$217,'Packing Receipt'!$F$118:$F$217,A243,'Packing Receipt'!$G$118:$G$217,B243),""))</x:f>
      </x:c>
      <x:c r="I243" s="30" t="str">
        <x:f>IF(A243="","",IF(IF(COUNTIFS('Opening Schedule'!$A$8:$A$107,A243)&lt;&gt;1,"Missing or duplicate Opening ID",IF(INDEX('Opening Schedule'!$G$8:$G$107,MATCH(A243,'Opening Schedule'!$A$8:$A$107,0))&lt;&gt;B243,"Revision mismatch",IF(INDEX('Opening Schedule'!$K$8:$K$107,MATCH(A243,'Opening Schedule'!$A$8:$A$107,0))&lt;&gt;"Recorded","Opening record incomplete","Linked")))="Linked",INDEX('Opening Schedule'!$E$8:$E$107,MATCH(A243,'Opening Schedule'!$A$8:$A$107,0)),""))</x:f>
      </x:c>
      <x:c r="J243" s="30" t="str">
        <x:f>IF(A243="","",IF(IF(COUNTIFS('Opening Schedule'!$A$8:$A$107,A243)&lt;&gt;1,"Missing or duplicate Opening ID",IF(INDEX('Opening Schedule'!$G$8:$G$107,MATCH(A243,'Opening Schedule'!$A$8:$A$107,0))&lt;&gt;B243,"Revision mismatch",IF(INDEX('Opening Schedule'!$K$8:$K$107,MATCH(A243,'Opening Schedule'!$A$8:$A$107,0))&lt;&gt;"Recorded","Opening record incomplete","Linked")))="Linked",I243-H243,""))</x:f>
      </x:c>
      <x:c r="K243" s="25" t="str">
        <x:f>IF(LEN(A243&amp;"")=0,IF(COUNTA(A243,B243,C243,D243,E243,F243)=0,"","Enter Opening ID"),IF(COUNTIFS('Packing Receipt'!$A$228:$A$327,A243)&lt;&gt;1,"Duplicate closure record",IF(IF(COUNTIFS('Opening Schedule'!$A$8:$A$107,A243)&lt;&gt;1,"Missing or duplicate Opening ID",IF(INDEX('Opening Schedule'!$G$8:$G$107,MATCH(A243,'Opening Schedule'!$A$8:$A$107,0))&lt;&gt;B243,"Revision mismatch",IF(INDEX('Opening Schedule'!$K$8:$K$107,MATCH(A243,'Opening Schedule'!$A$8:$A$107,0))&lt;&gt;"Recorded","Opening record incomplete","Linked")))&lt;&gt;"Linked",IF(COUNTIFS('Opening Schedule'!$A$8:$A$107,A243)&lt;&gt;1,"Missing or duplicate Opening ID",IF(INDEX('Opening Schedule'!$G$8:$G$107,MATCH(A243,'Opening Schedule'!$A$8:$A$107,0))&lt;&gt;B243,"Revision mismatch",IF(INDEX('Opening Schedule'!$K$8:$K$107,MATCH(A243,'Opening Schedule'!$A$8:$A$107,0))&lt;&gt;"Recorded","Opening record incomplete","Linked"))),IF(COUNTIFS('Packing Receipt'!$B$8:$B$107,A243)&lt;&gt;COUNTIFS('Packing Receipt'!$B$8:$B$107,A243,'Packing Receipt'!$C$8:$C$107,B243),"Resolve receipt revision differences",IF(COUNTIFS('Packing Receipt'!$B$8:$B$107,A243,'Packing Receipt'!$C$8:$C$107,B243)=0,"Record receipt lines",IF(COUNTIFS('Packing Receipt'!$B$8:$B$107,A243,'Packing Receipt'!$C$8:$C$107,B243)&lt;&gt;COUNTIFS('Packing Receipt'!$B$8:$B$107,A243,'Packing Receipt'!$C$8:$C$107,B243,'Packing Receipt'!$L$8:$L$107,"Linked"),"Resolve invalid receipt lines",IF(COUNTIFS('Packing Receipt'!$B$8:$B$107,A243,'Packing Receipt'!$C$8:$C$107,B243)&lt;&gt;COUNTIFS('Packing Receipt'!$F$118:$F$217,A243,'Packing Receipt'!$G$118:$G$217,B243,'Packing Receipt'!$K$118:$K$217,"Disposition recorded"),"Resolve every receipt disposition",IF(H243&lt;&gt;I243,"Quantity differs from order",IF(C243&lt;&gt;"Yes","Final delivery not declared",IF(D243&lt;&gt;"Close","Receipt remains open",IF(OR(E243="",F243=""),"Record closure person and date",IF(OR(NOT(ISNUMBER(F243)),F243&lt;=0),"Enter valid closure date","Receipt closure recorded"))))))))))))</x:f>
      </x:c>
      <x:c r="L243" s="1"/>
    </x:row>
    <x:row r="244" ht="28" customHeight="1">
      <x:c r="A244" s="23"/>
      <x:c r="B244" s="23"/>
      <x:c r="C244" s="22"/>
      <x:c r="D244" s="22"/>
      <x:c r="E244" s="23"/>
      <x:c r="F244" s="26"/>
      <x:c r="G244" s="30" t="str">
        <x:f>IF(A244="","",IF(IF(COUNTIFS('Opening Schedule'!$A$8:$A$107,A244)&lt;&gt;1,"Missing or duplicate Opening ID",IF(INDEX('Opening Schedule'!$G$8:$G$107,MATCH(A244,'Opening Schedule'!$A$8:$A$107,0))&lt;&gt;B244,"Revision mismatch",IF(INDEX('Opening Schedule'!$K$8:$K$107,MATCH(A244,'Opening Schedule'!$A$8:$A$107,0))&lt;&gt;"Recorded","Opening record incomplete","Linked")))="Linked",SUMIFS('Packing Receipt'!$F$8:$F$107,'Packing Receipt'!$B$8:$B$107,A244,'Packing Receipt'!$C$8:$C$107,B244),""))</x:f>
      </x:c>
      <x:c r="H244" s="30" t="str">
        <x:f>IF(A244="","",IF(IF(COUNTIFS('Opening Schedule'!$A$8:$A$107,A244)&lt;&gt;1,"Missing or duplicate Opening ID",IF(INDEX('Opening Schedule'!$G$8:$G$107,MATCH(A244,'Opening Schedule'!$A$8:$A$107,0))&lt;&gt;B244,"Revision mismatch",IF(INDEX('Opening Schedule'!$K$8:$K$107,MATCH(A244,'Opening Schedule'!$A$8:$A$107,0))&lt;&gt;"Recorded","Opening record incomplete","Linked")))="Linked",SUMIFS('Packing Receipt'!$H$118:$H$217,'Packing Receipt'!$F$118:$F$217,A244,'Packing Receipt'!$G$118:$G$217,B244),""))</x:f>
      </x:c>
      <x:c r="I244" s="30" t="str">
        <x:f>IF(A244="","",IF(IF(COUNTIFS('Opening Schedule'!$A$8:$A$107,A244)&lt;&gt;1,"Missing or duplicate Opening ID",IF(INDEX('Opening Schedule'!$G$8:$G$107,MATCH(A244,'Opening Schedule'!$A$8:$A$107,0))&lt;&gt;B244,"Revision mismatch",IF(INDEX('Opening Schedule'!$K$8:$K$107,MATCH(A244,'Opening Schedule'!$A$8:$A$107,0))&lt;&gt;"Recorded","Opening record incomplete","Linked")))="Linked",INDEX('Opening Schedule'!$E$8:$E$107,MATCH(A244,'Opening Schedule'!$A$8:$A$107,0)),""))</x:f>
      </x:c>
      <x:c r="J244" s="30" t="str">
        <x:f>IF(A244="","",IF(IF(COUNTIFS('Opening Schedule'!$A$8:$A$107,A244)&lt;&gt;1,"Missing or duplicate Opening ID",IF(INDEX('Opening Schedule'!$G$8:$G$107,MATCH(A244,'Opening Schedule'!$A$8:$A$107,0))&lt;&gt;B244,"Revision mismatch",IF(INDEX('Opening Schedule'!$K$8:$K$107,MATCH(A244,'Opening Schedule'!$A$8:$A$107,0))&lt;&gt;"Recorded","Opening record incomplete","Linked")))="Linked",I244-H244,""))</x:f>
      </x:c>
      <x:c r="K244" s="25" t="str">
        <x:f>IF(LEN(A244&amp;"")=0,IF(COUNTA(A244,B244,C244,D244,E244,F244)=0,"","Enter Opening ID"),IF(COUNTIFS('Packing Receipt'!$A$228:$A$327,A244)&lt;&gt;1,"Duplicate closure record",IF(IF(COUNTIFS('Opening Schedule'!$A$8:$A$107,A244)&lt;&gt;1,"Missing or duplicate Opening ID",IF(INDEX('Opening Schedule'!$G$8:$G$107,MATCH(A244,'Opening Schedule'!$A$8:$A$107,0))&lt;&gt;B244,"Revision mismatch",IF(INDEX('Opening Schedule'!$K$8:$K$107,MATCH(A244,'Opening Schedule'!$A$8:$A$107,0))&lt;&gt;"Recorded","Opening record incomplete","Linked")))&lt;&gt;"Linked",IF(COUNTIFS('Opening Schedule'!$A$8:$A$107,A244)&lt;&gt;1,"Missing or duplicate Opening ID",IF(INDEX('Opening Schedule'!$G$8:$G$107,MATCH(A244,'Opening Schedule'!$A$8:$A$107,0))&lt;&gt;B244,"Revision mismatch",IF(INDEX('Opening Schedule'!$K$8:$K$107,MATCH(A244,'Opening Schedule'!$A$8:$A$107,0))&lt;&gt;"Recorded","Opening record incomplete","Linked"))),IF(COUNTIFS('Packing Receipt'!$B$8:$B$107,A244)&lt;&gt;COUNTIFS('Packing Receipt'!$B$8:$B$107,A244,'Packing Receipt'!$C$8:$C$107,B244),"Resolve receipt revision differences",IF(COUNTIFS('Packing Receipt'!$B$8:$B$107,A244,'Packing Receipt'!$C$8:$C$107,B244)=0,"Record receipt lines",IF(COUNTIFS('Packing Receipt'!$B$8:$B$107,A244,'Packing Receipt'!$C$8:$C$107,B244)&lt;&gt;COUNTIFS('Packing Receipt'!$B$8:$B$107,A244,'Packing Receipt'!$C$8:$C$107,B244,'Packing Receipt'!$L$8:$L$107,"Linked"),"Resolve invalid receipt lines",IF(COUNTIFS('Packing Receipt'!$B$8:$B$107,A244,'Packing Receipt'!$C$8:$C$107,B244)&lt;&gt;COUNTIFS('Packing Receipt'!$F$118:$F$217,A244,'Packing Receipt'!$G$118:$G$217,B244,'Packing Receipt'!$K$118:$K$217,"Disposition recorded"),"Resolve every receipt disposition",IF(H244&lt;&gt;I244,"Quantity differs from order",IF(C244&lt;&gt;"Yes","Final delivery not declared",IF(D244&lt;&gt;"Close","Receipt remains open",IF(OR(E244="",F244=""),"Record closure person and date",IF(OR(NOT(ISNUMBER(F244)),F244&lt;=0),"Enter valid closure date","Receipt closure recorded"))))))))))))</x:f>
      </x:c>
      <x:c r="L244" s="1"/>
    </x:row>
    <x:row r="245" ht="28" customHeight="1">
      <x:c r="A245" s="23"/>
      <x:c r="B245" s="23"/>
      <x:c r="C245" s="22"/>
      <x:c r="D245" s="22"/>
      <x:c r="E245" s="23"/>
      <x:c r="F245" s="26"/>
      <x:c r="G245" s="30" t="str">
        <x:f>IF(A245="","",IF(IF(COUNTIFS('Opening Schedule'!$A$8:$A$107,A245)&lt;&gt;1,"Missing or duplicate Opening ID",IF(INDEX('Opening Schedule'!$G$8:$G$107,MATCH(A245,'Opening Schedule'!$A$8:$A$107,0))&lt;&gt;B245,"Revision mismatch",IF(INDEX('Opening Schedule'!$K$8:$K$107,MATCH(A245,'Opening Schedule'!$A$8:$A$107,0))&lt;&gt;"Recorded","Opening record incomplete","Linked")))="Linked",SUMIFS('Packing Receipt'!$F$8:$F$107,'Packing Receipt'!$B$8:$B$107,A245,'Packing Receipt'!$C$8:$C$107,B245),""))</x:f>
      </x:c>
      <x:c r="H245" s="30" t="str">
        <x:f>IF(A245="","",IF(IF(COUNTIFS('Opening Schedule'!$A$8:$A$107,A245)&lt;&gt;1,"Missing or duplicate Opening ID",IF(INDEX('Opening Schedule'!$G$8:$G$107,MATCH(A245,'Opening Schedule'!$A$8:$A$107,0))&lt;&gt;B245,"Revision mismatch",IF(INDEX('Opening Schedule'!$K$8:$K$107,MATCH(A245,'Opening Schedule'!$A$8:$A$107,0))&lt;&gt;"Recorded","Opening record incomplete","Linked")))="Linked",SUMIFS('Packing Receipt'!$H$118:$H$217,'Packing Receipt'!$F$118:$F$217,A245,'Packing Receipt'!$G$118:$G$217,B245),""))</x:f>
      </x:c>
      <x:c r="I245" s="30" t="str">
        <x:f>IF(A245="","",IF(IF(COUNTIFS('Opening Schedule'!$A$8:$A$107,A245)&lt;&gt;1,"Missing or duplicate Opening ID",IF(INDEX('Opening Schedule'!$G$8:$G$107,MATCH(A245,'Opening Schedule'!$A$8:$A$107,0))&lt;&gt;B245,"Revision mismatch",IF(INDEX('Opening Schedule'!$K$8:$K$107,MATCH(A245,'Opening Schedule'!$A$8:$A$107,0))&lt;&gt;"Recorded","Opening record incomplete","Linked")))="Linked",INDEX('Opening Schedule'!$E$8:$E$107,MATCH(A245,'Opening Schedule'!$A$8:$A$107,0)),""))</x:f>
      </x:c>
      <x:c r="J245" s="30" t="str">
        <x:f>IF(A245="","",IF(IF(COUNTIFS('Opening Schedule'!$A$8:$A$107,A245)&lt;&gt;1,"Missing or duplicate Opening ID",IF(INDEX('Opening Schedule'!$G$8:$G$107,MATCH(A245,'Opening Schedule'!$A$8:$A$107,0))&lt;&gt;B245,"Revision mismatch",IF(INDEX('Opening Schedule'!$K$8:$K$107,MATCH(A245,'Opening Schedule'!$A$8:$A$107,0))&lt;&gt;"Recorded","Opening record incomplete","Linked")))="Linked",I245-H245,""))</x:f>
      </x:c>
      <x:c r="K245" s="25" t="str">
        <x:f>IF(LEN(A245&amp;"")=0,IF(COUNTA(A245,B245,C245,D245,E245,F245)=0,"","Enter Opening ID"),IF(COUNTIFS('Packing Receipt'!$A$228:$A$327,A245)&lt;&gt;1,"Duplicate closure record",IF(IF(COUNTIFS('Opening Schedule'!$A$8:$A$107,A245)&lt;&gt;1,"Missing or duplicate Opening ID",IF(INDEX('Opening Schedule'!$G$8:$G$107,MATCH(A245,'Opening Schedule'!$A$8:$A$107,0))&lt;&gt;B245,"Revision mismatch",IF(INDEX('Opening Schedule'!$K$8:$K$107,MATCH(A245,'Opening Schedule'!$A$8:$A$107,0))&lt;&gt;"Recorded","Opening record incomplete","Linked")))&lt;&gt;"Linked",IF(COUNTIFS('Opening Schedule'!$A$8:$A$107,A245)&lt;&gt;1,"Missing or duplicate Opening ID",IF(INDEX('Opening Schedule'!$G$8:$G$107,MATCH(A245,'Opening Schedule'!$A$8:$A$107,0))&lt;&gt;B245,"Revision mismatch",IF(INDEX('Opening Schedule'!$K$8:$K$107,MATCH(A245,'Opening Schedule'!$A$8:$A$107,0))&lt;&gt;"Recorded","Opening record incomplete","Linked"))),IF(COUNTIFS('Packing Receipt'!$B$8:$B$107,A245)&lt;&gt;COUNTIFS('Packing Receipt'!$B$8:$B$107,A245,'Packing Receipt'!$C$8:$C$107,B245),"Resolve receipt revision differences",IF(COUNTIFS('Packing Receipt'!$B$8:$B$107,A245,'Packing Receipt'!$C$8:$C$107,B245)=0,"Record receipt lines",IF(COUNTIFS('Packing Receipt'!$B$8:$B$107,A245,'Packing Receipt'!$C$8:$C$107,B245)&lt;&gt;COUNTIFS('Packing Receipt'!$B$8:$B$107,A245,'Packing Receipt'!$C$8:$C$107,B245,'Packing Receipt'!$L$8:$L$107,"Linked"),"Resolve invalid receipt lines",IF(COUNTIFS('Packing Receipt'!$B$8:$B$107,A245,'Packing Receipt'!$C$8:$C$107,B245)&lt;&gt;COUNTIFS('Packing Receipt'!$F$118:$F$217,A245,'Packing Receipt'!$G$118:$G$217,B245,'Packing Receipt'!$K$118:$K$217,"Disposition recorded"),"Resolve every receipt disposition",IF(H245&lt;&gt;I245,"Quantity differs from order",IF(C245&lt;&gt;"Yes","Final delivery not declared",IF(D245&lt;&gt;"Close","Receipt remains open",IF(OR(E245="",F245=""),"Record closure person and date",IF(OR(NOT(ISNUMBER(F245)),F245&lt;=0),"Enter valid closure date","Receipt closure recorded"))))))))))))</x:f>
      </x:c>
      <x:c r="L245" s="1"/>
    </x:row>
    <x:row r="246" ht="28" customHeight="1">
      <x:c r="A246" s="23"/>
      <x:c r="B246" s="23"/>
      <x:c r="C246" s="22"/>
      <x:c r="D246" s="22"/>
      <x:c r="E246" s="23"/>
      <x:c r="F246" s="26"/>
      <x:c r="G246" s="30" t="str">
        <x:f>IF(A246="","",IF(IF(COUNTIFS('Opening Schedule'!$A$8:$A$107,A246)&lt;&gt;1,"Missing or duplicate Opening ID",IF(INDEX('Opening Schedule'!$G$8:$G$107,MATCH(A246,'Opening Schedule'!$A$8:$A$107,0))&lt;&gt;B246,"Revision mismatch",IF(INDEX('Opening Schedule'!$K$8:$K$107,MATCH(A246,'Opening Schedule'!$A$8:$A$107,0))&lt;&gt;"Recorded","Opening record incomplete","Linked")))="Linked",SUMIFS('Packing Receipt'!$F$8:$F$107,'Packing Receipt'!$B$8:$B$107,A246,'Packing Receipt'!$C$8:$C$107,B246),""))</x:f>
      </x:c>
      <x:c r="H246" s="30" t="str">
        <x:f>IF(A246="","",IF(IF(COUNTIFS('Opening Schedule'!$A$8:$A$107,A246)&lt;&gt;1,"Missing or duplicate Opening ID",IF(INDEX('Opening Schedule'!$G$8:$G$107,MATCH(A246,'Opening Schedule'!$A$8:$A$107,0))&lt;&gt;B246,"Revision mismatch",IF(INDEX('Opening Schedule'!$K$8:$K$107,MATCH(A246,'Opening Schedule'!$A$8:$A$107,0))&lt;&gt;"Recorded","Opening record incomplete","Linked")))="Linked",SUMIFS('Packing Receipt'!$H$118:$H$217,'Packing Receipt'!$F$118:$F$217,A246,'Packing Receipt'!$G$118:$G$217,B246),""))</x:f>
      </x:c>
      <x:c r="I246" s="30" t="str">
        <x:f>IF(A246="","",IF(IF(COUNTIFS('Opening Schedule'!$A$8:$A$107,A246)&lt;&gt;1,"Missing or duplicate Opening ID",IF(INDEX('Opening Schedule'!$G$8:$G$107,MATCH(A246,'Opening Schedule'!$A$8:$A$107,0))&lt;&gt;B246,"Revision mismatch",IF(INDEX('Opening Schedule'!$K$8:$K$107,MATCH(A246,'Opening Schedule'!$A$8:$A$107,0))&lt;&gt;"Recorded","Opening record incomplete","Linked")))="Linked",INDEX('Opening Schedule'!$E$8:$E$107,MATCH(A246,'Opening Schedule'!$A$8:$A$107,0)),""))</x:f>
      </x:c>
      <x:c r="J246" s="30" t="str">
        <x:f>IF(A246="","",IF(IF(COUNTIFS('Opening Schedule'!$A$8:$A$107,A246)&lt;&gt;1,"Missing or duplicate Opening ID",IF(INDEX('Opening Schedule'!$G$8:$G$107,MATCH(A246,'Opening Schedule'!$A$8:$A$107,0))&lt;&gt;B246,"Revision mismatch",IF(INDEX('Opening Schedule'!$K$8:$K$107,MATCH(A246,'Opening Schedule'!$A$8:$A$107,0))&lt;&gt;"Recorded","Opening record incomplete","Linked")))="Linked",I246-H246,""))</x:f>
      </x:c>
      <x:c r="K246" s="25" t="str">
        <x:f>IF(LEN(A246&amp;"")=0,IF(COUNTA(A246,B246,C246,D246,E246,F246)=0,"","Enter Opening ID"),IF(COUNTIFS('Packing Receipt'!$A$228:$A$327,A246)&lt;&gt;1,"Duplicate closure record",IF(IF(COUNTIFS('Opening Schedule'!$A$8:$A$107,A246)&lt;&gt;1,"Missing or duplicate Opening ID",IF(INDEX('Opening Schedule'!$G$8:$G$107,MATCH(A246,'Opening Schedule'!$A$8:$A$107,0))&lt;&gt;B246,"Revision mismatch",IF(INDEX('Opening Schedule'!$K$8:$K$107,MATCH(A246,'Opening Schedule'!$A$8:$A$107,0))&lt;&gt;"Recorded","Opening record incomplete","Linked")))&lt;&gt;"Linked",IF(COUNTIFS('Opening Schedule'!$A$8:$A$107,A246)&lt;&gt;1,"Missing or duplicate Opening ID",IF(INDEX('Opening Schedule'!$G$8:$G$107,MATCH(A246,'Opening Schedule'!$A$8:$A$107,0))&lt;&gt;B246,"Revision mismatch",IF(INDEX('Opening Schedule'!$K$8:$K$107,MATCH(A246,'Opening Schedule'!$A$8:$A$107,0))&lt;&gt;"Recorded","Opening record incomplete","Linked"))),IF(COUNTIFS('Packing Receipt'!$B$8:$B$107,A246)&lt;&gt;COUNTIFS('Packing Receipt'!$B$8:$B$107,A246,'Packing Receipt'!$C$8:$C$107,B246),"Resolve receipt revision differences",IF(COUNTIFS('Packing Receipt'!$B$8:$B$107,A246,'Packing Receipt'!$C$8:$C$107,B246)=0,"Record receipt lines",IF(COUNTIFS('Packing Receipt'!$B$8:$B$107,A246,'Packing Receipt'!$C$8:$C$107,B246)&lt;&gt;COUNTIFS('Packing Receipt'!$B$8:$B$107,A246,'Packing Receipt'!$C$8:$C$107,B246,'Packing Receipt'!$L$8:$L$107,"Linked"),"Resolve invalid receipt lines",IF(COUNTIFS('Packing Receipt'!$B$8:$B$107,A246,'Packing Receipt'!$C$8:$C$107,B246)&lt;&gt;COUNTIFS('Packing Receipt'!$F$118:$F$217,A246,'Packing Receipt'!$G$118:$G$217,B246,'Packing Receipt'!$K$118:$K$217,"Disposition recorded"),"Resolve every receipt disposition",IF(H246&lt;&gt;I246,"Quantity differs from order",IF(C246&lt;&gt;"Yes","Final delivery not declared",IF(D246&lt;&gt;"Close","Receipt remains open",IF(OR(E246="",F246=""),"Record closure person and date",IF(OR(NOT(ISNUMBER(F246)),F246&lt;=0),"Enter valid closure date","Receipt closure recorded"))))))))))))</x:f>
      </x:c>
      <x:c r="L246" s="1"/>
    </x:row>
    <x:row r="247" ht="28" customHeight="1">
      <x:c r="A247" s="23"/>
      <x:c r="B247" s="23"/>
      <x:c r="C247" s="22"/>
      <x:c r="D247" s="22"/>
      <x:c r="E247" s="23"/>
      <x:c r="F247" s="26"/>
      <x:c r="G247" s="30" t="str">
        <x:f>IF(A247="","",IF(IF(COUNTIFS('Opening Schedule'!$A$8:$A$107,A247)&lt;&gt;1,"Missing or duplicate Opening ID",IF(INDEX('Opening Schedule'!$G$8:$G$107,MATCH(A247,'Opening Schedule'!$A$8:$A$107,0))&lt;&gt;B247,"Revision mismatch",IF(INDEX('Opening Schedule'!$K$8:$K$107,MATCH(A247,'Opening Schedule'!$A$8:$A$107,0))&lt;&gt;"Recorded","Opening record incomplete","Linked")))="Linked",SUMIFS('Packing Receipt'!$F$8:$F$107,'Packing Receipt'!$B$8:$B$107,A247,'Packing Receipt'!$C$8:$C$107,B247),""))</x:f>
      </x:c>
      <x:c r="H247" s="30" t="str">
        <x:f>IF(A247="","",IF(IF(COUNTIFS('Opening Schedule'!$A$8:$A$107,A247)&lt;&gt;1,"Missing or duplicate Opening ID",IF(INDEX('Opening Schedule'!$G$8:$G$107,MATCH(A247,'Opening Schedule'!$A$8:$A$107,0))&lt;&gt;B247,"Revision mismatch",IF(INDEX('Opening Schedule'!$K$8:$K$107,MATCH(A247,'Opening Schedule'!$A$8:$A$107,0))&lt;&gt;"Recorded","Opening record incomplete","Linked")))="Linked",SUMIFS('Packing Receipt'!$H$118:$H$217,'Packing Receipt'!$F$118:$F$217,A247,'Packing Receipt'!$G$118:$G$217,B247),""))</x:f>
      </x:c>
      <x:c r="I247" s="30" t="str">
        <x:f>IF(A247="","",IF(IF(COUNTIFS('Opening Schedule'!$A$8:$A$107,A247)&lt;&gt;1,"Missing or duplicate Opening ID",IF(INDEX('Opening Schedule'!$G$8:$G$107,MATCH(A247,'Opening Schedule'!$A$8:$A$107,0))&lt;&gt;B247,"Revision mismatch",IF(INDEX('Opening Schedule'!$K$8:$K$107,MATCH(A247,'Opening Schedule'!$A$8:$A$107,0))&lt;&gt;"Recorded","Opening record incomplete","Linked")))="Linked",INDEX('Opening Schedule'!$E$8:$E$107,MATCH(A247,'Opening Schedule'!$A$8:$A$107,0)),""))</x:f>
      </x:c>
      <x:c r="J247" s="30" t="str">
        <x:f>IF(A247="","",IF(IF(COUNTIFS('Opening Schedule'!$A$8:$A$107,A247)&lt;&gt;1,"Missing or duplicate Opening ID",IF(INDEX('Opening Schedule'!$G$8:$G$107,MATCH(A247,'Opening Schedule'!$A$8:$A$107,0))&lt;&gt;B247,"Revision mismatch",IF(INDEX('Opening Schedule'!$K$8:$K$107,MATCH(A247,'Opening Schedule'!$A$8:$A$107,0))&lt;&gt;"Recorded","Opening record incomplete","Linked")))="Linked",I247-H247,""))</x:f>
      </x:c>
      <x:c r="K247" s="25" t="str">
        <x:f>IF(LEN(A247&amp;"")=0,IF(COUNTA(A247,B247,C247,D247,E247,F247)=0,"","Enter Opening ID"),IF(COUNTIFS('Packing Receipt'!$A$228:$A$327,A247)&lt;&gt;1,"Duplicate closure record",IF(IF(COUNTIFS('Opening Schedule'!$A$8:$A$107,A247)&lt;&gt;1,"Missing or duplicate Opening ID",IF(INDEX('Opening Schedule'!$G$8:$G$107,MATCH(A247,'Opening Schedule'!$A$8:$A$107,0))&lt;&gt;B247,"Revision mismatch",IF(INDEX('Opening Schedule'!$K$8:$K$107,MATCH(A247,'Opening Schedule'!$A$8:$A$107,0))&lt;&gt;"Recorded","Opening record incomplete","Linked")))&lt;&gt;"Linked",IF(COUNTIFS('Opening Schedule'!$A$8:$A$107,A247)&lt;&gt;1,"Missing or duplicate Opening ID",IF(INDEX('Opening Schedule'!$G$8:$G$107,MATCH(A247,'Opening Schedule'!$A$8:$A$107,0))&lt;&gt;B247,"Revision mismatch",IF(INDEX('Opening Schedule'!$K$8:$K$107,MATCH(A247,'Opening Schedule'!$A$8:$A$107,0))&lt;&gt;"Recorded","Opening record incomplete","Linked"))),IF(COUNTIFS('Packing Receipt'!$B$8:$B$107,A247)&lt;&gt;COUNTIFS('Packing Receipt'!$B$8:$B$107,A247,'Packing Receipt'!$C$8:$C$107,B247),"Resolve receipt revision differences",IF(COUNTIFS('Packing Receipt'!$B$8:$B$107,A247,'Packing Receipt'!$C$8:$C$107,B247)=0,"Record receipt lines",IF(COUNTIFS('Packing Receipt'!$B$8:$B$107,A247,'Packing Receipt'!$C$8:$C$107,B247)&lt;&gt;COUNTIFS('Packing Receipt'!$B$8:$B$107,A247,'Packing Receipt'!$C$8:$C$107,B247,'Packing Receipt'!$L$8:$L$107,"Linked"),"Resolve invalid receipt lines",IF(COUNTIFS('Packing Receipt'!$B$8:$B$107,A247,'Packing Receipt'!$C$8:$C$107,B247)&lt;&gt;COUNTIFS('Packing Receipt'!$F$118:$F$217,A247,'Packing Receipt'!$G$118:$G$217,B247,'Packing Receipt'!$K$118:$K$217,"Disposition recorded"),"Resolve every receipt disposition",IF(H247&lt;&gt;I247,"Quantity differs from order",IF(C247&lt;&gt;"Yes","Final delivery not declared",IF(D247&lt;&gt;"Close","Receipt remains open",IF(OR(E247="",F247=""),"Record closure person and date",IF(OR(NOT(ISNUMBER(F247)),F247&lt;=0),"Enter valid closure date","Receipt closure recorded"))))))))))))</x:f>
      </x:c>
      <x:c r="L247" s="1"/>
    </x:row>
    <x:row r="248" ht="28" customHeight="1">
      <x:c r="A248" s="23"/>
      <x:c r="B248" s="23"/>
      <x:c r="C248" s="22"/>
      <x:c r="D248" s="22"/>
      <x:c r="E248" s="23"/>
      <x:c r="F248" s="26"/>
      <x:c r="G248" s="30" t="str">
        <x:f>IF(A248="","",IF(IF(COUNTIFS('Opening Schedule'!$A$8:$A$107,A248)&lt;&gt;1,"Missing or duplicate Opening ID",IF(INDEX('Opening Schedule'!$G$8:$G$107,MATCH(A248,'Opening Schedule'!$A$8:$A$107,0))&lt;&gt;B248,"Revision mismatch",IF(INDEX('Opening Schedule'!$K$8:$K$107,MATCH(A248,'Opening Schedule'!$A$8:$A$107,0))&lt;&gt;"Recorded","Opening record incomplete","Linked")))="Linked",SUMIFS('Packing Receipt'!$F$8:$F$107,'Packing Receipt'!$B$8:$B$107,A248,'Packing Receipt'!$C$8:$C$107,B248),""))</x:f>
      </x:c>
      <x:c r="H248" s="30" t="str">
        <x:f>IF(A248="","",IF(IF(COUNTIFS('Opening Schedule'!$A$8:$A$107,A248)&lt;&gt;1,"Missing or duplicate Opening ID",IF(INDEX('Opening Schedule'!$G$8:$G$107,MATCH(A248,'Opening Schedule'!$A$8:$A$107,0))&lt;&gt;B248,"Revision mismatch",IF(INDEX('Opening Schedule'!$K$8:$K$107,MATCH(A248,'Opening Schedule'!$A$8:$A$107,0))&lt;&gt;"Recorded","Opening record incomplete","Linked")))="Linked",SUMIFS('Packing Receipt'!$H$118:$H$217,'Packing Receipt'!$F$118:$F$217,A248,'Packing Receipt'!$G$118:$G$217,B248),""))</x:f>
      </x:c>
      <x:c r="I248" s="30" t="str">
        <x:f>IF(A248="","",IF(IF(COUNTIFS('Opening Schedule'!$A$8:$A$107,A248)&lt;&gt;1,"Missing or duplicate Opening ID",IF(INDEX('Opening Schedule'!$G$8:$G$107,MATCH(A248,'Opening Schedule'!$A$8:$A$107,0))&lt;&gt;B248,"Revision mismatch",IF(INDEX('Opening Schedule'!$K$8:$K$107,MATCH(A248,'Opening Schedule'!$A$8:$A$107,0))&lt;&gt;"Recorded","Opening record incomplete","Linked")))="Linked",INDEX('Opening Schedule'!$E$8:$E$107,MATCH(A248,'Opening Schedule'!$A$8:$A$107,0)),""))</x:f>
      </x:c>
      <x:c r="J248" s="30" t="str">
        <x:f>IF(A248="","",IF(IF(COUNTIFS('Opening Schedule'!$A$8:$A$107,A248)&lt;&gt;1,"Missing or duplicate Opening ID",IF(INDEX('Opening Schedule'!$G$8:$G$107,MATCH(A248,'Opening Schedule'!$A$8:$A$107,0))&lt;&gt;B248,"Revision mismatch",IF(INDEX('Opening Schedule'!$K$8:$K$107,MATCH(A248,'Opening Schedule'!$A$8:$A$107,0))&lt;&gt;"Recorded","Opening record incomplete","Linked")))="Linked",I248-H248,""))</x:f>
      </x:c>
      <x:c r="K248" s="25" t="str">
        <x:f>IF(LEN(A248&amp;"")=0,IF(COUNTA(A248,B248,C248,D248,E248,F248)=0,"","Enter Opening ID"),IF(COUNTIFS('Packing Receipt'!$A$228:$A$327,A248)&lt;&gt;1,"Duplicate closure record",IF(IF(COUNTIFS('Opening Schedule'!$A$8:$A$107,A248)&lt;&gt;1,"Missing or duplicate Opening ID",IF(INDEX('Opening Schedule'!$G$8:$G$107,MATCH(A248,'Opening Schedule'!$A$8:$A$107,0))&lt;&gt;B248,"Revision mismatch",IF(INDEX('Opening Schedule'!$K$8:$K$107,MATCH(A248,'Opening Schedule'!$A$8:$A$107,0))&lt;&gt;"Recorded","Opening record incomplete","Linked")))&lt;&gt;"Linked",IF(COUNTIFS('Opening Schedule'!$A$8:$A$107,A248)&lt;&gt;1,"Missing or duplicate Opening ID",IF(INDEX('Opening Schedule'!$G$8:$G$107,MATCH(A248,'Opening Schedule'!$A$8:$A$107,0))&lt;&gt;B248,"Revision mismatch",IF(INDEX('Opening Schedule'!$K$8:$K$107,MATCH(A248,'Opening Schedule'!$A$8:$A$107,0))&lt;&gt;"Recorded","Opening record incomplete","Linked"))),IF(COUNTIFS('Packing Receipt'!$B$8:$B$107,A248)&lt;&gt;COUNTIFS('Packing Receipt'!$B$8:$B$107,A248,'Packing Receipt'!$C$8:$C$107,B248),"Resolve receipt revision differences",IF(COUNTIFS('Packing Receipt'!$B$8:$B$107,A248,'Packing Receipt'!$C$8:$C$107,B248)=0,"Record receipt lines",IF(COUNTIFS('Packing Receipt'!$B$8:$B$107,A248,'Packing Receipt'!$C$8:$C$107,B248)&lt;&gt;COUNTIFS('Packing Receipt'!$B$8:$B$107,A248,'Packing Receipt'!$C$8:$C$107,B248,'Packing Receipt'!$L$8:$L$107,"Linked"),"Resolve invalid receipt lines",IF(COUNTIFS('Packing Receipt'!$B$8:$B$107,A248,'Packing Receipt'!$C$8:$C$107,B248)&lt;&gt;COUNTIFS('Packing Receipt'!$F$118:$F$217,A248,'Packing Receipt'!$G$118:$G$217,B248,'Packing Receipt'!$K$118:$K$217,"Disposition recorded"),"Resolve every receipt disposition",IF(H248&lt;&gt;I248,"Quantity differs from order",IF(C248&lt;&gt;"Yes","Final delivery not declared",IF(D248&lt;&gt;"Close","Receipt remains open",IF(OR(E248="",F248=""),"Record closure person and date",IF(OR(NOT(ISNUMBER(F248)),F248&lt;=0),"Enter valid closure date","Receipt closure recorded"))))))))))))</x:f>
      </x:c>
      <x:c r="L248" s="1"/>
    </x:row>
    <x:row r="249" ht="28" customHeight="1">
      <x:c r="A249" s="23"/>
      <x:c r="B249" s="23"/>
      <x:c r="C249" s="22"/>
      <x:c r="D249" s="22"/>
      <x:c r="E249" s="23"/>
      <x:c r="F249" s="26"/>
      <x:c r="G249" s="30" t="str">
        <x:f>IF(A249="","",IF(IF(COUNTIFS('Opening Schedule'!$A$8:$A$107,A249)&lt;&gt;1,"Missing or duplicate Opening ID",IF(INDEX('Opening Schedule'!$G$8:$G$107,MATCH(A249,'Opening Schedule'!$A$8:$A$107,0))&lt;&gt;B249,"Revision mismatch",IF(INDEX('Opening Schedule'!$K$8:$K$107,MATCH(A249,'Opening Schedule'!$A$8:$A$107,0))&lt;&gt;"Recorded","Opening record incomplete","Linked")))="Linked",SUMIFS('Packing Receipt'!$F$8:$F$107,'Packing Receipt'!$B$8:$B$107,A249,'Packing Receipt'!$C$8:$C$107,B249),""))</x:f>
      </x:c>
      <x:c r="H249" s="30" t="str">
        <x:f>IF(A249="","",IF(IF(COUNTIFS('Opening Schedule'!$A$8:$A$107,A249)&lt;&gt;1,"Missing or duplicate Opening ID",IF(INDEX('Opening Schedule'!$G$8:$G$107,MATCH(A249,'Opening Schedule'!$A$8:$A$107,0))&lt;&gt;B249,"Revision mismatch",IF(INDEX('Opening Schedule'!$K$8:$K$107,MATCH(A249,'Opening Schedule'!$A$8:$A$107,0))&lt;&gt;"Recorded","Opening record incomplete","Linked")))="Linked",SUMIFS('Packing Receipt'!$H$118:$H$217,'Packing Receipt'!$F$118:$F$217,A249,'Packing Receipt'!$G$118:$G$217,B249),""))</x:f>
      </x:c>
      <x:c r="I249" s="30" t="str">
        <x:f>IF(A249="","",IF(IF(COUNTIFS('Opening Schedule'!$A$8:$A$107,A249)&lt;&gt;1,"Missing or duplicate Opening ID",IF(INDEX('Opening Schedule'!$G$8:$G$107,MATCH(A249,'Opening Schedule'!$A$8:$A$107,0))&lt;&gt;B249,"Revision mismatch",IF(INDEX('Opening Schedule'!$K$8:$K$107,MATCH(A249,'Opening Schedule'!$A$8:$A$107,0))&lt;&gt;"Recorded","Opening record incomplete","Linked")))="Linked",INDEX('Opening Schedule'!$E$8:$E$107,MATCH(A249,'Opening Schedule'!$A$8:$A$107,0)),""))</x:f>
      </x:c>
      <x:c r="J249" s="30" t="str">
        <x:f>IF(A249="","",IF(IF(COUNTIFS('Opening Schedule'!$A$8:$A$107,A249)&lt;&gt;1,"Missing or duplicate Opening ID",IF(INDEX('Opening Schedule'!$G$8:$G$107,MATCH(A249,'Opening Schedule'!$A$8:$A$107,0))&lt;&gt;B249,"Revision mismatch",IF(INDEX('Opening Schedule'!$K$8:$K$107,MATCH(A249,'Opening Schedule'!$A$8:$A$107,0))&lt;&gt;"Recorded","Opening record incomplete","Linked")))="Linked",I249-H249,""))</x:f>
      </x:c>
      <x:c r="K249" s="25" t="str">
        <x:f>IF(LEN(A249&amp;"")=0,IF(COUNTA(A249,B249,C249,D249,E249,F249)=0,"","Enter Opening ID"),IF(COUNTIFS('Packing Receipt'!$A$228:$A$327,A249)&lt;&gt;1,"Duplicate closure record",IF(IF(COUNTIFS('Opening Schedule'!$A$8:$A$107,A249)&lt;&gt;1,"Missing or duplicate Opening ID",IF(INDEX('Opening Schedule'!$G$8:$G$107,MATCH(A249,'Opening Schedule'!$A$8:$A$107,0))&lt;&gt;B249,"Revision mismatch",IF(INDEX('Opening Schedule'!$K$8:$K$107,MATCH(A249,'Opening Schedule'!$A$8:$A$107,0))&lt;&gt;"Recorded","Opening record incomplete","Linked")))&lt;&gt;"Linked",IF(COUNTIFS('Opening Schedule'!$A$8:$A$107,A249)&lt;&gt;1,"Missing or duplicate Opening ID",IF(INDEX('Opening Schedule'!$G$8:$G$107,MATCH(A249,'Opening Schedule'!$A$8:$A$107,0))&lt;&gt;B249,"Revision mismatch",IF(INDEX('Opening Schedule'!$K$8:$K$107,MATCH(A249,'Opening Schedule'!$A$8:$A$107,0))&lt;&gt;"Recorded","Opening record incomplete","Linked"))),IF(COUNTIFS('Packing Receipt'!$B$8:$B$107,A249)&lt;&gt;COUNTIFS('Packing Receipt'!$B$8:$B$107,A249,'Packing Receipt'!$C$8:$C$107,B249),"Resolve receipt revision differences",IF(COUNTIFS('Packing Receipt'!$B$8:$B$107,A249,'Packing Receipt'!$C$8:$C$107,B249)=0,"Record receipt lines",IF(COUNTIFS('Packing Receipt'!$B$8:$B$107,A249,'Packing Receipt'!$C$8:$C$107,B249)&lt;&gt;COUNTIFS('Packing Receipt'!$B$8:$B$107,A249,'Packing Receipt'!$C$8:$C$107,B249,'Packing Receipt'!$L$8:$L$107,"Linked"),"Resolve invalid receipt lines",IF(COUNTIFS('Packing Receipt'!$B$8:$B$107,A249,'Packing Receipt'!$C$8:$C$107,B249)&lt;&gt;COUNTIFS('Packing Receipt'!$F$118:$F$217,A249,'Packing Receipt'!$G$118:$G$217,B249,'Packing Receipt'!$K$118:$K$217,"Disposition recorded"),"Resolve every receipt disposition",IF(H249&lt;&gt;I249,"Quantity differs from order",IF(C249&lt;&gt;"Yes","Final delivery not declared",IF(D249&lt;&gt;"Close","Receipt remains open",IF(OR(E249="",F249=""),"Record closure person and date",IF(OR(NOT(ISNUMBER(F249)),F249&lt;=0),"Enter valid closure date","Receipt closure recorded"))))))))))))</x:f>
      </x:c>
      <x:c r="L249" s="1"/>
    </x:row>
    <x:row r="250" ht="28" customHeight="1">
      <x:c r="A250" s="23"/>
      <x:c r="B250" s="23"/>
      <x:c r="C250" s="22"/>
      <x:c r="D250" s="22"/>
      <x:c r="E250" s="23"/>
      <x:c r="F250" s="26"/>
      <x:c r="G250" s="30" t="str">
        <x:f>IF(A250="","",IF(IF(COUNTIFS('Opening Schedule'!$A$8:$A$107,A250)&lt;&gt;1,"Missing or duplicate Opening ID",IF(INDEX('Opening Schedule'!$G$8:$G$107,MATCH(A250,'Opening Schedule'!$A$8:$A$107,0))&lt;&gt;B250,"Revision mismatch",IF(INDEX('Opening Schedule'!$K$8:$K$107,MATCH(A250,'Opening Schedule'!$A$8:$A$107,0))&lt;&gt;"Recorded","Opening record incomplete","Linked")))="Linked",SUMIFS('Packing Receipt'!$F$8:$F$107,'Packing Receipt'!$B$8:$B$107,A250,'Packing Receipt'!$C$8:$C$107,B250),""))</x:f>
      </x:c>
      <x:c r="H250" s="30" t="str">
        <x:f>IF(A250="","",IF(IF(COUNTIFS('Opening Schedule'!$A$8:$A$107,A250)&lt;&gt;1,"Missing or duplicate Opening ID",IF(INDEX('Opening Schedule'!$G$8:$G$107,MATCH(A250,'Opening Schedule'!$A$8:$A$107,0))&lt;&gt;B250,"Revision mismatch",IF(INDEX('Opening Schedule'!$K$8:$K$107,MATCH(A250,'Opening Schedule'!$A$8:$A$107,0))&lt;&gt;"Recorded","Opening record incomplete","Linked")))="Linked",SUMIFS('Packing Receipt'!$H$118:$H$217,'Packing Receipt'!$F$118:$F$217,A250,'Packing Receipt'!$G$118:$G$217,B250),""))</x:f>
      </x:c>
      <x:c r="I250" s="30" t="str">
        <x:f>IF(A250="","",IF(IF(COUNTIFS('Opening Schedule'!$A$8:$A$107,A250)&lt;&gt;1,"Missing or duplicate Opening ID",IF(INDEX('Opening Schedule'!$G$8:$G$107,MATCH(A250,'Opening Schedule'!$A$8:$A$107,0))&lt;&gt;B250,"Revision mismatch",IF(INDEX('Opening Schedule'!$K$8:$K$107,MATCH(A250,'Opening Schedule'!$A$8:$A$107,0))&lt;&gt;"Recorded","Opening record incomplete","Linked")))="Linked",INDEX('Opening Schedule'!$E$8:$E$107,MATCH(A250,'Opening Schedule'!$A$8:$A$107,0)),""))</x:f>
      </x:c>
      <x:c r="J250" s="30" t="str">
        <x:f>IF(A250="","",IF(IF(COUNTIFS('Opening Schedule'!$A$8:$A$107,A250)&lt;&gt;1,"Missing or duplicate Opening ID",IF(INDEX('Opening Schedule'!$G$8:$G$107,MATCH(A250,'Opening Schedule'!$A$8:$A$107,0))&lt;&gt;B250,"Revision mismatch",IF(INDEX('Opening Schedule'!$K$8:$K$107,MATCH(A250,'Opening Schedule'!$A$8:$A$107,0))&lt;&gt;"Recorded","Opening record incomplete","Linked")))="Linked",I250-H250,""))</x:f>
      </x:c>
      <x:c r="K250" s="25" t="str">
        <x:f>IF(LEN(A250&amp;"")=0,IF(COUNTA(A250,B250,C250,D250,E250,F250)=0,"","Enter Opening ID"),IF(COUNTIFS('Packing Receipt'!$A$228:$A$327,A250)&lt;&gt;1,"Duplicate closure record",IF(IF(COUNTIFS('Opening Schedule'!$A$8:$A$107,A250)&lt;&gt;1,"Missing or duplicate Opening ID",IF(INDEX('Opening Schedule'!$G$8:$G$107,MATCH(A250,'Opening Schedule'!$A$8:$A$107,0))&lt;&gt;B250,"Revision mismatch",IF(INDEX('Opening Schedule'!$K$8:$K$107,MATCH(A250,'Opening Schedule'!$A$8:$A$107,0))&lt;&gt;"Recorded","Opening record incomplete","Linked")))&lt;&gt;"Linked",IF(COUNTIFS('Opening Schedule'!$A$8:$A$107,A250)&lt;&gt;1,"Missing or duplicate Opening ID",IF(INDEX('Opening Schedule'!$G$8:$G$107,MATCH(A250,'Opening Schedule'!$A$8:$A$107,0))&lt;&gt;B250,"Revision mismatch",IF(INDEX('Opening Schedule'!$K$8:$K$107,MATCH(A250,'Opening Schedule'!$A$8:$A$107,0))&lt;&gt;"Recorded","Opening record incomplete","Linked"))),IF(COUNTIFS('Packing Receipt'!$B$8:$B$107,A250)&lt;&gt;COUNTIFS('Packing Receipt'!$B$8:$B$107,A250,'Packing Receipt'!$C$8:$C$107,B250),"Resolve receipt revision differences",IF(COUNTIFS('Packing Receipt'!$B$8:$B$107,A250,'Packing Receipt'!$C$8:$C$107,B250)=0,"Record receipt lines",IF(COUNTIFS('Packing Receipt'!$B$8:$B$107,A250,'Packing Receipt'!$C$8:$C$107,B250)&lt;&gt;COUNTIFS('Packing Receipt'!$B$8:$B$107,A250,'Packing Receipt'!$C$8:$C$107,B250,'Packing Receipt'!$L$8:$L$107,"Linked"),"Resolve invalid receipt lines",IF(COUNTIFS('Packing Receipt'!$B$8:$B$107,A250,'Packing Receipt'!$C$8:$C$107,B250)&lt;&gt;COUNTIFS('Packing Receipt'!$F$118:$F$217,A250,'Packing Receipt'!$G$118:$G$217,B250,'Packing Receipt'!$K$118:$K$217,"Disposition recorded"),"Resolve every receipt disposition",IF(H250&lt;&gt;I250,"Quantity differs from order",IF(C250&lt;&gt;"Yes","Final delivery not declared",IF(D250&lt;&gt;"Close","Receipt remains open",IF(OR(E250="",F250=""),"Record closure person and date",IF(OR(NOT(ISNUMBER(F250)),F250&lt;=0),"Enter valid closure date","Receipt closure recorded"))))))))))))</x:f>
      </x:c>
      <x:c r="L250" s="1"/>
    </x:row>
    <x:row r="251" ht="28" customHeight="1">
      <x:c r="A251" s="23"/>
      <x:c r="B251" s="23"/>
      <x:c r="C251" s="22"/>
      <x:c r="D251" s="22"/>
      <x:c r="E251" s="23"/>
      <x:c r="F251" s="26"/>
      <x:c r="G251" s="30" t="str">
        <x:f>IF(A251="","",IF(IF(COUNTIFS('Opening Schedule'!$A$8:$A$107,A251)&lt;&gt;1,"Missing or duplicate Opening ID",IF(INDEX('Opening Schedule'!$G$8:$G$107,MATCH(A251,'Opening Schedule'!$A$8:$A$107,0))&lt;&gt;B251,"Revision mismatch",IF(INDEX('Opening Schedule'!$K$8:$K$107,MATCH(A251,'Opening Schedule'!$A$8:$A$107,0))&lt;&gt;"Recorded","Opening record incomplete","Linked")))="Linked",SUMIFS('Packing Receipt'!$F$8:$F$107,'Packing Receipt'!$B$8:$B$107,A251,'Packing Receipt'!$C$8:$C$107,B251),""))</x:f>
      </x:c>
      <x:c r="H251" s="30" t="str">
        <x:f>IF(A251="","",IF(IF(COUNTIFS('Opening Schedule'!$A$8:$A$107,A251)&lt;&gt;1,"Missing or duplicate Opening ID",IF(INDEX('Opening Schedule'!$G$8:$G$107,MATCH(A251,'Opening Schedule'!$A$8:$A$107,0))&lt;&gt;B251,"Revision mismatch",IF(INDEX('Opening Schedule'!$K$8:$K$107,MATCH(A251,'Opening Schedule'!$A$8:$A$107,0))&lt;&gt;"Recorded","Opening record incomplete","Linked")))="Linked",SUMIFS('Packing Receipt'!$H$118:$H$217,'Packing Receipt'!$F$118:$F$217,A251,'Packing Receipt'!$G$118:$G$217,B251),""))</x:f>
      </x:c>
      <x:c r="I251" s="30" t="str">
        <x:f>IF(A251="","",IF(IF(COUNTIFS('Opening Schedule'!$A$8:$A$107,A251)&lt;&gt;1,"Missing or duplicate Opening ID",IF(INDEX('Opening Schedule'!$G$8:$G$107,MATCH(A251,'Opening Schedule'!$A$8:$A$107,0))&lt;&gt;B251,"Revision mismatch",IF(INDEX('Opening Schedule'!$K$8:$K$107,MATCH(A251,'Opening Schedule'!$A$8:$A$107,0))&lt;&gt;"Recorded","Opening record incomplete","Linked")))="Linked",INDEX('Opening Schedule'!$E$8:$E$107,MATCH(A251,'Opening Schedule'!$A$8:$A$107,0)),""))</x:f>
      </x:c>
      <x:c r="J251" s="30" t="str">
        <x:f>IF(A251="","",IF(IF(COUNTIFS('Opening Schedule'!$A$8:$A$107,A251)&lt;&gt;1,"Missing or duplicate Opening ID",IF(INDEX('Opening Schedule'!$G$8:$G$107,MATCH(A251,'Opening Schedule'!$A$8:$A$107,0))&lt;&gt;B251,"Revision mismatch",IF(INDEX('Opening Schedule'!$K$8:$K$107,MATCH(A251,'Opening Schedule'!$A$8:$A$107,0))&lt;&gt;"Recorded","Opening record incomplete","Linked")))="Linked",I251-H251,""))</x:f>
      </x:c>
      <x:c r="K251" s="25" t="str">
        <x:f>IF(LEN(A251&amp;"")=0,IF(COUNTA(A251,B251,C251,D251,E251,F251)=0,"","Enter Opening ID"),IF(COUNTIFS('Packing Receipt'!$A$228:$A$327,A251)&lt;&gt;1,"Duplicate closure record",IF(IF(COUNTIFS('Opening Schedule'!$A$8:$A$107,A251)&lt;&gt;1,"Missing or duplicate Opening ID",IF(INDEX('Opening Schedule'!$G$8:$G$107,MATCH(A251,'Opening Schedule'!$A$8:$A$107,0))&lt;&gt;B251,"Revision mismatch",IF(INDEX('Opening Schedule'!$K$8:$K$107,MATCH(A251,'Opening Schedule'!$A$8:$A$107,0))&lt;&gt;"Recorded","Opening record incomplete","Linked")))&lt;&gt;"Linked",IF(COUNTIFS('Opening Schedule'!$A$8:$A$107,A251)&lt;&gt;1,"Missing or duplicate Opening ID",IF(INDEX('Opening Schedule'!$G$8:$G$107,MATCH(A251,'Opening Schedule'!$A$8:$A$107,0))&lt;&gt;B251,"Revision mismatch",IF(INDEX('Opening Schedule'!$K$8:$K$107,MATCH(A251,'Opening Schedule'!$A$8:$A$107,0))&lt;&gt;"Recorded","Opening record incomplete","Linked"))),IF(COUNTIFS('Packing Receipt'!$B$8:$B$107,A251)&lt;&gt;COUNTIFS('Packing Receipt'!$B$8:$B$107,A251,'Packing Receipt'!$C$8:$C$107,B251),"Resolve receipt revision differences",IF(COUNTIFS('Packing Receipt'!$B$8:$B$107,A251,'Packing Receipt'!$C$8:$C$107,B251)=0,"Record receipt lines",IF(COUNTIFS('Packing Receipt'!$B$8:$B$107,A251,'Packing Receipt'!$C$8:$C$107,B251)&lt;&gt;COUNTIFS('Packing Receipt'!$B$8:$B$107,A251,'Packing Receipt'!$C$8:$C$107,B251,'Packing Receipt'!$L$8:$L$107,"Linked"),"Resolve invalid receipt lines",IF(COUNTIFS('Packing Receipt'!$B$8:$B$107,A251,'Packing Receipt'!$C$8:$C$107,B251)&lt;&gt;COUNTIFS('Packing Receipt'!$F$118:$F$217,A251,'Packing Receipt'!$G$118:$G$217,B251,'Packing Receipt'!$K$118:$K$217,"Disposition recorded"),"Resolve every receipt disposition",IF(H251&lt;&gt;I251,"Quantity differs from order",IF(C251&lt;&gt;"Yes","Final delivery not declared",IF(D251&lt;&gt;"Close","Receipt remains open",IF(OR(E251="",F251=""),"Record closure person and date",IF(OR(NOT(ISNUMBER(F251)),F251&lt;=0),"Enter valid closure date","Receipt closure recorded"))))))))))))</x:f>
      </x:c>
      <x:c r="L251" s="1"/>
    </x:row>
    <x:row r="252" ht="28" customHeight="1">
      <x:c r="A252" s="23"/>
      <x:c r="B252" s="23"/>
      <x:c r="C252" s="22"/>
      <x:c r="D252" s="22"/>
      <x:c r="E252" s="23"/>
      <x:c r="F252" s="26"/>
      <x:c r="G252" s="30" t="str">
        <x:f>IF(A252="","",IF(IF(COUNTIFS('Opening Schedule'!$A$8:$A$107,A252)&lt;&gt;1,"Missing or duplicate Opening ID",IF(INDEX('Opening Schedule'!$G$8:$G$107,MATCH(A252,'Opening Schedule'!$A$8:$A$107,0))&lt;&gt;B252,"Revision mismatch",IF(INDEX('Opening Schedule'!$K$8:$K$107,MATCH(A252,'Opening Schedule'!$A$8:$A$107,0))&lt;&gt;"Recorded","Opening record incomplete","Linked")))="Linked",SUMIFS('Packing Receipt'!$F$8:$F$107,'Packing Receipt'!$B$8:$B$107,A252,'Packing Receipt'!$C$8:$C$107,B252),""))</x:f>
      </x:c>
      <x:c r="H252" s="30" t="str">
        <x:f>IF(A252="","",IF(IF(COUNTIFS('Opening Schedule'!$A$8:$A$107,A252)&lt;&gt;1,"Missing or duplicate Opening ID",IF(INDEX('Opening Schedule'!$G$8:$G$107,MATCH(A252,'Opening Schedule'!$A$8:$A$107,0))&lt;&gt;B252,"Revision mismatch",IF(INDEX('Opening Schedule'!$K$8:$K$107,MATCH(A252,'Opening Schedule'!$A$8:$A$107,0))&lt;&gt;"Recorded","Opening record incomplete","Linked")))="Linked",SUMIFS('Packing Receipt'!$H$118:$H$217,'Packing Receipt'!$F$118:$F$217,A252,'Packing Receipt'!$G$118:$G$217,B252),""))</x:f>
      </x:c>
      <x:c r="I252" s="30" t="str">
        <x:f>IF(A252="","",IF(IF(COUNTIFS('Opening Schedule'!$A$8:$A$107,A252)&lt;&gt;1,"Missing or duplicate Opening ID",IF(INDEX('Opening Schedule'!$G$8:$G$107,MATCH(A252,'Opening Schedule'!$A$8:$A$107,0))&lt;&gt;B252,"Revision mismatch",IF(INDEX('Opening Schedule'!$K$8:$K$107,MATCH(A252,'Opening Schedule'!$A$8:$A$107,0))&lt;&gt;"Recorded","Opening record incomplete","Linked")))="Linked",INDEX('Opening Schedule'!$E$8:$E$107,MATCH(A252,'Opening Schedule'!$A$8:$A$107,0)),""))</x:f>
      </x:c>
      <x:c r="J252" s="30" t="str">
        <x:f>IF(A252="","",IF(IF(COUNTIFS('Opening Schedule'!$A$8:$A$107,A252)&lt;&gt;1,"Missing or duplicate Opening ID",IF(INDEX('Opening Schedule'!$G$8:$G$107,MATCH(A252,'Opening Schedule'!$A$8:$A$107,0))&lt;&gt;B252,"Revision mismatch",IF(INDEX('Opening Schedule'!$K$8:$K$107,MATCH(A252,'Opening Schedule'!$A$8:$A$107,0))&lt;&gt;"Recorded","Opening record incomplete","Linked")))="Linked",I252-H252,""))</x:f>
      </x:c>
      <x:c r="K252" s="25" t="str">
        <x:f>IF(LEN(A252&amp;"")=0,IF(COUNTA(A252,B252,C252,D252,E252,F252)=0,"","Enter Opening ID"),IF(COUNTIFS('Packing Receipt'!$A$228:$A$327,A252)&lt;&gt;1,"Duplicate closure record",IF(IF(COUNTIFS('Opening Schedule'!$A$8:$A$107,A252)&lt;&gt;1,"Missing or duplicate Opening ID",IF(INDEX('Opening Schedule'!$G$8:$G$107,MATCH(A252,'Opening Schedule'!$A$8:$A$107,0))&lt;&gt;B252,"Revision mismatch",IF(INDEX('Opening Schedule'!$K$8:$K$107,MATCH(A252,'Opening Schedule'!$A$8:$A$107,0))&lt;&gt;"Recorded","Opening record incomplete","Linked")))&lt;&gt;"Linked",IF(COUNTIFS('Opening Schedule'!$A$8:$A$107,A252)&lt;&gt;1,"Missing or duplicate Opening ID",IF(INDEX('Opening Schedule'!$G$8:$G$107,MATCH(A252,'Opening Schedule'!$A$8:$A$107,0))&lt;&gt;B252,"Revision mismatch",IF(INDEX('Opening Schedule'!$K$8:$K$107,MATCH(A252,'Opening Schedule'!$A$8:$A$107,0))&lt;&gt;"Recorded","Opening record incomplete","Linked"))),IF(COUNTIFS('Packing Receipt'!$B$8:$B$107,A252)&lt;&gt;COUNTIFS('Packing Receipt'!$B$8:$B$107,A252,'Packing Receipt'!$C$8:$C$107,B252),"Resolve receipt revision differences",IF(COUNTIFS('Packing Receipt'!$B$8:$B$107,A252,'Packing Receipt'!$C$8:$C$107,B252)=0,"Record receipt lines",IF(COUNTIFS('Packing Receipt'!$B$8:$B$107,A252,'Packing Receipt'!$C$8:$C$107,B252)&lt;&gt;COUNTIFS('Packing Receipt'!$B$8:$B$107,A252,'Packing Receipt'!$C$8:$C$107,B252,'Packing Receipt'!$L$8:$L$107,"Linked"),"Resolve invalid receipt lines",IF(COUNTIFS('Packing Receipt'!$B$8:$B$107,A252,'Packing Receipt'!$C$8:$C$107,B252)&lt;&gt;COUNTIFS('Packing Receipt'!$F$118:$F$217,A252,'Packing Receipt'!$G$118:$G$217,B252,'Packing Receipt'!$K$118:$K$217,"Disposition recorded"),"Resolve every receipt disposition",IF(H252&lt;&gt;I252,"Quantity differs from order",IF(C252&lt;&gt;"Yes","Final delivery not declared",IF(D252&lt;&gt;"Close","Receipt remains open",IF(OR(E252="",F252=""),"Record closure person and date",IF(OR(NOT(ISNUMBER(F252)),F252&lt;=0),"Enter valid closure date","Receipt closure recorded"))))))))))))</x:f>
      </x:c>
      <x:c r="L252" s="1"/>
    </x:row>
    <x:row r="253" ht="28" customHeight="1">
      <x:c r="A253" s="23"/>
      <x:c r="B253" s="23"/>
      <x:c r="C253" s="22"/>
      <x:c r="D253" s="22"/>
      <x:c r="E253" s="23"/>
      <x:c r="F253" s="26"/>
      <x:c r="G253" s="30" t="str">
        <x:f>IF(A253="","",IF(IF(COUNTIFS('Opening Schedule'!$A$8:$A$107,A253)&lt;&gt;1,"Missing or duplicate Opening ID",IF(INDEX('Opening Schedule'!$G$8:$G$107,MATCH(A253,'Opening Schedule'!$A$8:$A$107,0))&lt;&gt;B253,"Revision mismatch",IF(INDEX('Opening Schedule'!$K$8:$K$107,MATCH(A253,'Opening Schedule'!$A$8:$A$107,0))&lt;&gt;"Recorded","Opening record incomplete","Linked")))="Linked",SUMIFS('Packing Receipt'!$F$8:$F$107,'Packing Receipt'!$B$8:$B$107,A253,'Packing Receipt'!$C$8:$C$107,B253),""))</x:f>
      </x:c>
      <x:c r="H253" s="30" t="str">
        <x:f>IF(A253="","",IF(IF(COUNTIFS('Opening Schedule'!$A$8:$A$107,A253)&lt;&gt;1,"Missing or duplicate Opening ID",IF(INDEX('Opening Schedule'!$G$8:$G$107,MATCH(A253,'Opening Schedule'!$A$8:$A$107,0))&lt;&gt;B253,"Revision mismatch",IF(INDEX('Opening Schedule'!$K$8:$K$107,MATCH(A253,'Opening Schedule'!$A$8:$A$107,0))&lt;&gt;"Recorded","Opening record incomplete","Linked")))="Linked",SUMIFS('Packing Receipt'!$H$118:$H$217,'Packing Receipt'!$F$118:$F$217,A253,'Packing Receipt'!$G$118:$G$217,B253),""))</x:f>
      </x:c>
      <x:c r="I253" s="30" t="str">
        <x:f>IF(A253="","",IF(IF(COUNTIFS('Opening Schedule'!$A$8:$A$107,A253)&lt;&gt;1,"Missing or duplicate Opening ID",IF(INDEX('Opening Schedule'!$G$8:$G$107,MATCH(A253,'Opening Schedule'!$A$8:$A$107,0))&lt;&gt;B253,"Revision mismatch",IF(INDEX('Opening Schedule'!$K$8:$K$107,MATCH(A253,'Opening Schedule'!$A$8:$A$107,0))&lt;&gt;"Recorded","Opening record incomplete","Linked")))="Linked",INDEX('Opening Schedule'!$E$8:$E$107,MATCH(A253,'Opening Schedule'!$A$8:$A$107,0)),""))</x:f>
      </x:c>
      <x:c r="J253" s="30" t="str">
        <x:f>IF(A253="","",IF(IF(COUNTIFS('Opening Schedule'!$A$8:$A$107,A253)&lt;&gt;1,"Missing or duplicate Opening ID",IF(INDEX('Opening Schedule'!$G$8:$G$107,MATCH(A253,'Opening Schedule'!$A$8:$A$107,0))&lt;&gt;B253,"Revision mismatch",IF(INDEX('Opening Schedule'!$K$8:$K$107,MATCH(A253,'Opening Schedule'!$A$8:$A$107,0))&lt;&gt;"Recorded","Opening record incomplete","Linked")))="Linked",I253-H253,""))</x:f>
      </x:c>
      <x:c r="K253" s="25" t="str">
        <x:f>IF(LEN(A253&amp;"")=0,IF(COUNTA(A253,B253,C253,D253,E253,F253)=0,"","Enter Opening ID"),IF(COUNTIFS('Packing Receipt'!$A$228:$A$327,A253)&lt;&gt;1,"Duplicate closure record",IF(IF(COUNTIFS('Opening Schedule'!$A$8:$A$107,A253)&lt;&gt;1,"Missing or duplicate Opening ID",IF(INDEX('Opening Schedule'!$G$8:$G$107,MATCH(A253,'Opening Schedule'!$A$8:$A$107,0))&lt;&gt;B253,"Revision mismatch",IF(INDEX('Opening Schedule'!$K$8:$K$107,MATCH(A253,'Opening Schedule'!$A$8:$A$107,0))&lt;&gt;"Recorded","Opening record incomplete","Linked")))&lt;&gt;"Linked",IF(COUNTIFS('Opening Schedule'!$A$8:$A$107,A253)&lt;&gt;1,"Missing or duplicate Opening ID",IF(INDEX('Opening Schedule'!$G$8:$G$107,MATCH(A253,'Opening Schedule'!$A$8:$A$107,0))&lt;&gt;B253,"Revision mismatch",IF(INDEX('Opening Schedule'!$K$8:$K$107,MATCH(A253,'Opening Schedule'!$A$8:$A$107,0))&lt;&gt;"Recorded","Opening record incomplete","Linked"))),IF(COUNTIFS('Packing Receipt'!$B$8:$B$107,A253)&lt;&gt;COUNTIFS('Packing Receipt'!$B$8:$B$107,A253,'Packing Receipt'!$C$8:$C$107,B253),"Resolve receipt revision differences",IF(COUNTIFS('Packing Receipt'!$B$8:$B$107,A253,'Packing Receipt'!$C$8:$C$107,B253)=0,"Record receipt lines",IF(COUNTIFS('Packing Receipt'!$B$8:$B$107,A253,'Packing Receipt'!$C$8:$C$107,B253)&lt;&gt;COUNTIFS('Packing Receipt'!$B$8:$B$107,A253,'Packing Receipt'!$C$8:$C$107,B253,'Packing Receipt'!$L$8:$L$107,"Linked"),"Resolve invalid receipt lines",IF(COUNTIFS('Packing Receipt'!$B$8:$B$107,A253,'Packing Receipt'!$C$8:$C$107,B253)&lt;&gt;COUNTIFS('Packing Receipt'!$F$118:$F$217,A253,'Packing Receipt'!$G$118:$G$217,B253,'Packing Receipt'!$K$118:$K$217,"Disposition recorded"),"Resolve every receipt disposition",IF(H253&lt;&gt;I253,"Quantity differs from order",IF(C253&lt;&gt;"Yes","Final delivery not declared",IF(D253&lt;&gt;"Close","Receipt remains open",IF(OR(E253="",F253=""),"Record closure person and date",IF(OR(NOT(ISNUMBER(F253)),F253&lt;=0),"Enter valid closure date","Receipt closure recorded"))))))))))))</x:f>
      </x:c>
      <x:c r="L253" s="1"/>
    </x:row>
    <x:row r="254" ht="28" customHeight="1">
      <x:c r="A254" s="23"/>
      <x:c r="B254" s="23"/>
      <x:c r="C254" s="22"/>
      <x:c r="D254" s="22"/>
      <x:c r="E254" s="23"/>
      <x:c r="F254" s="26"/>
      <x:c r="G254" s="30" t="str">
        <x:f>IF(A254="","",IF(IF(COUNTIFS('Opening Schedule'!$A$8:$A$107,A254)&lt;&gt;1,"Missing or duplicate Opening ID",IF(INDEX('Opening Schedule'!$G$8:$G$107,MATCH(A254,'Opening Schedule'!$A$8:$A$107,0))&lt;&gt;B254,"Revision mismatch",IF(INDEX('Opening Schedule'!$K$8:$K$107,MATCH(A254,'Opening Schedule'!$A$8:$A$107,0))&lt;&gt;"Recorded","Opening record incomplete","Linked")))="Linked",SUMIFS('Packing Receipt'!$F$8:$F$107,'Packing Receipt'!$B$8:$B$107,A254,'Packing Receipt'!$C$8:$C$107,B254),""))</x:f>
      </x:c>
      <x:c r="H254" s="30" t="str">
        <x:f>IF(A254="","",IF(IF(COUNTIFS('Opening Schedule'!$A$8:$A$107,A254)&lt;&gt;1,"Missing or duplicate Opening ID",IF(INDEX('Opening Schedule'!$G$8:$G$107,MATCH(A254,'Opening Schedule'!$A$8:$A$107,0))&lt;&gt;B254,"Revision mismatch",IF(INDEX('Opening Schedule'!$K$8:$K$107,MATCH(A254,'Opening Schedule'!$A$8:$A$107,0))&lt;&gt;"Recorded","Opening record incomplete","Linked")))="Linked",SUMIFS('Packing Receipt'!$H$118:$H$217,'Packing Receipt'!$F$118:$F$217,A254,'Packing Receipt'!$G$118:$G$217,B254),""))</x:f>
      </x:c>
      <x:c r="I254" s="30" t="str">
        <x:f>IF(A254="","",IF(IF(COUNTIFS('Opening Schedule'!$A$8:$A$107,A254)&lt;&gt;1,"Missing or duplicate Opening ID",IF(INDEX('Opening Schedule'!$G$8:$G$107,MATCH(A254,'Opening Schedule'!$A$8:$A$107,0))&lt;&gt;B254,"Revision mismatch",IF(INDEX('Opening Schedule'!$K$8:$K$107,MATCH(A254,'Opening Schedule'!$A$8:$A$107,0))&lt;&gt;"Recorded","Opening record incomplete","Linked")))="Linked",INDEX('Opening Schedule'!$E$8:$E$107,MATCH(A254,'Opening Schedule'!$A$8:$A$107,0)),""))</x:f>
      </x:c>
      <x:c r="J254" s="30" t="str">
        <x:f>IF(A254="","",IF(IF(COUNTIFS('Opening Schedule'!$A$8:$A$107,A254)&lt;&gt;1,"Missing or duplicate Opening ID",IF(INDEX('Opening Schedule'!$G$8:$G$107,MATCH(A254,'Opening Schedule'!$A$8:$A$107,0))&lt;&gt;B254,"Revision mismatch",IF(INDEX('Opening Schedule'!$K$8:$K$107,MATCH(A254,'Opening Schedule'!$A$8:$A$107,0))&lt;&gt;"Recorded","Opening record incomplete","Linked")))="Linked",I254-H254,""))</x:f>
      </x:c>
      <x:c r="K254" s="25" t="str">
        <x:f>IF(LEN(A254&amp;"")=0,IF(COUNTA(A254,B254,C254,D254,E254,F254)=0,"","Enter Opening ID"),IF(COUNTIFS('Packing Receipt'!$A$228:$A$327,A254)&lt;&gt;1,"Duplicate closure record",IF(IF(COUNTIFS('Opening Schedule'!$A$8:$A$107,A254)&lt;&gt;1,"Missing or duplicate Opening ID",IF(INDEX('Opening Schedule'!$G$8:$G$107,MATCH(A254,'Opening Schedule'!$A$8:$A$107,0))&lt;&gt;B254,"Revision mismatch",IF(INDEX('Opening Schedule'!$K$8:$K$107,MATCH(A254,'Opening Schedule'!$A$8:$A$107,0))&lt;&gt;"Recorded","Opening record incomplete","Linked")))&lt;&gt;"Linked",IF(COUNTIFS('Opening Schedule'!$A$8:$A$107,A254)&lt;&gt;1,"Missing or duplicate Opening ID",IF(INDEX('Opening Schedule'!$G$8:$G$107,MATCH(A254,'Opening Schedule'!$A$8:$A$107,0))&lt;&gt;B254,"Revision mismatch",IF(INDEX('Opening Schedule'!$K$8:$K$107,MATCH(A254,'Opening Schedule'!$A$8:$A$107,0))&lt;&gt;"Recorded","Opening record incomplete","Linked"))),IF(COUNTIFS('Packing Receipt'!$B$8:$B$107,A254)&lt;&gt;COUNTIFS('Packing Receipt'!$B$8:$B$107,A254,'Packing Receipt'!$C$8:$C$107,B254),"Resolve receipt revision differences",IF(COUNTIFS('Packing Receipt'!$B$8:$B$107,A254,'Packing Receipt'!$C$8:$C$107,B254)=0,"Record receipt lines",IF(COUNTIFS('Packing Receipt'!$B$8:$B$107,A254,'Packing Receipt'!$C$8:$C$107,B254)&lt;&gt;COUNTIFS('Packing Receipt'!$B$8:$B$107,A254,'Packing Receipt'!$C$8:$C$107,B254,'Packing Receipt'!$L$8:$L$107,"Linked"),"Resolve invalid receipt lines",IF(COUNTIFS('Packing Receipt'!$B$8:$B$107,A254,'Packing Receipt'!$C$8:$C$107,B254)&lt;&gt;COUNTIFS('Packing Receipt'!$F$118:$F$217,A254,'Packing Receipt'!$G$118:$G$217,B254,'Packing Receipt'!$K$118:$K$217,"Disposition recorded"),"Resolve every receipt disposition",IF(H254&lt;&gt;I254,"Quantity differs from order",IF(C254&lt;&gt;"Yes","Final delivery not declared",IF(D254&lt;&gt;"Close","Receipt remains open",IF(OR(E254="",F254=""),"Record closure person and date",IF(OR(NOT(ISNUMBER(F254)),F254&lt;=0),"Enter valid closure date","Receipt closure recorded"))))))))))))</x:f>
      </x:c>
      <x:c r="L254" s="1"/>
    </x:row>
    <x:row r="255" ht="28" customHeight="1">
      <x:c r="A255" s="23"/>
      <x:c r="B255" s="23"/>
      <x:c r="C255" s="22"/>
      <x:c r="D255" s="22"/>
      <x:c r="E255" s="23"/>
      <x:c r="F255" s="26"/>
      <x:c r="G255" s="30" t="str">
        <x:f>IF(A255="","",IF(IF(COUNTIFS('Opening Schedule'!$A$8:$A$107,A255)&lt;&gt;1,"Missing or duplicate Opening ID",IF(INDEX('Opening Schedule'!$G$8:$G$107,MATCH(A255,'Opening Schedule'!$A$8:$A$107,0))&lt;&gt;B255,"Revision mismatch",IF(INDEX('Opening Schedule'!$K$8:$K$107,MATCH(A255,'Opening Schedule'!$A$8:$A$107,0))&lt;&gt;"Recorded","Opening record incomplete","Linked")))="Linked",SUMIFS('Packing Receipt'!$F$8:$F$107,'Packing Receipt'!$B$8:$B$107,A255,'Packing Receipt'!$C$8:$C$107,B255),""))</x:f>
      </x:c>
      <x:c r="H255" s="30" t="str">
        <x:f>IF(A255="","",IF(IF(COUNTIFS('Opening Schedule'!$A$8:$A$107,A255)&lt;&gt;1,"Missing or duplicate Opening ID",IF(INDEX('Opening Schedule'!$G$8:$G$107,MATCH(A255,'Opening Schedule'!$A$8:$A$107,0))&lt;&gt;B255,"Revision mismatch",IF(INDEX('Opening Schedule'!$K$8:$K$107,MATCH(A255,'Opening Schedule'!$A$8:$A$107,0))&lt;&gt;"Recorded","Opening record incomplete","Linked")))="Linked",SUMIFS('Packing Receipt'!$H$118:$H$217,'Packing Receipt'!$F$118:$F$217,A255,'Packing Receipt'!$G$118:$G$217,B255),""))</x:f>
      </x:c>
      <x:c r="I255" s="30" t="str">
        <x:f>IF(A255="","",IF(IF(COUNTIFS('Opening Schedule'!$A$8:$A$107,A255)&lt;&gt;1,"Missing or duplicate Opening ID",IF(INDEX('Opening Schedule'!$G$8:$G$107,MATCH(A255,'Opening Schedule'!$A$8:$A$107,0))&lt;&gt;B255,"Revision mismatch",IF(INDEX('Opening Schedule'!$K$8:$K$107,MATCH(A255,'Opening Schedule'!$A$8:$A$107,0))&lt;&gt;"Recorded","Opening record incomplete","Linked")))="Linked",INDEX('Opening Schedule'!$E$8:$E$107,MATCH(A255,'Opening Schedule'!$A$8:$A$107,0)),""))</x:f>
      </x:c>
      <x:c r="J255" s="30" t="str">
        <x:f>IF(A255="","",IF(IF(COUNTIFS('Opening Schedule'!$A$8:$A$107,A255)&lt;&gt;1,"Missing or duplicate Opening ID",IF(INDEX('Opening Schedule'!$G$8:$G$107,MATCH(A255,'Opening Schedule'!$A$8:$A$107,0))&lt;&gt;B255,"Revision mismatch",IF(INDEX('Opening Schedule'!$K$8:$K$107,MATCH(A255,'Opening Schedule'!$A$8:$A$107,0))&lt;&gt;"Recorded","Opening record incomplete","Linked")))="Linked",I255-H255,""))</x:f>
      </x:c>
      <x:c r="K255" s="25" t="str">
        <x:f>IF(LEN(A255&amp;"")=0,IF(COUNTA(A255,B255,C255,D255,E255,F255)=0,"","Enter Opening ID"),IF(COUNTIFS('Packing Receipt'!$A$228:$A$327,A255)&lt;&gt;1,"Duplicate closure record",IF(IF(COUNTIFS('Opening Schedule'!$A$8:$A$107,A255)&lt;&gt;1,"Missing or duplicate Opening ID",IF(INDEX('Opening Schedule'!$G$8:$G$107,MATCH(A255,'Opening Schedule'!$A$8:$A$107,0))&lt;&gt;B255,"Revision mismatch",IF(INDEX('Opening Schedule'!$K$8:$K$107,MATCH(A255,'Opening Schedule'!$A$8:$A$107,0))&lt;&gt;"Recorded","Opening record incomplete","Linked")))&lt;&gt;"Linked",IF(COUNTIFS('Opening Schedule'!$A$8:$A$107,A255)&lt;&gt;1,"Missing or duplicate Opening ID",IF(INDEX('Opening Schedule'!$G$8:$G$107,MATCH(A255,'Opening Schedule'!$A$8:$A$107,0))&lt;&gt;B255,"Revision mismatch",IF(INDEX('Opening Schedule'!$K$8:$K$107,MATCH(A255,'Opening Schedule'!$A$8:$A$107,0))&lt;&gt;"Recorded","Opening record incomplete","Linked"))),IF(COUNTIFS('Packing Receipt'!$B$8:$B$107,A255)&lt;&gt;COUNTIFS('Packing Receipt'!$B$8:$B$107,A255,'Packing Receipt'!$C$8:$C$107,B255),"Resolve receipt revision differences",IF(COUNTIFS('Packing Receipt'!$B$8:$B$107,A255,'Packing Receipt'!$C$8:$C$107,B255)=0,"Record receipt lines",IF(COUNTIFS('Packing Receipt'!$B$8:$B$107,A255,'Packing Receipt'!$C$8:$C$107,B255)&lt;&gt;COUNTIFS('Packing Receipt'!$B$8:$B$107,A255,'Packing Receipt'!$C$8:$C$107,B255,'Packing Receipt'!$L$8:$L$107,"Linked"),"Resolve invalid receipt lines",IF(COUNTIFS('Packing Receipt'!$B$8:$B$107,A255,'Packing Receipt'!$C$8:$C$107,B255)&lt;&gt;COUNTIFS('Packing Receipt'!$F$118:$F$217,A255,'Packing Receipt'!$G$118:$G$217,B255,'Packing Receipt'!$K$118:$K$217,"Disposition recorded"),"Resolve every receipt disposition",IF(H255&lt;&gt;I255,"Quantity differs from order",IF(C255&lt;&gt;"Yes","Final delivery not declared",IF(D255&lt;&gt;"Close","Receipt remains open",IF(OR(E255="",F255=""),"Record closure person and date",IF(OR(NOT(ISNUMBER(F255)),F255&lt;=0),"Enter valid closure date","Receipt closure recorded"))))))))))))</x:f>
      </x:c>
      <x:c r="L255" s="1"/>
    </x:row>
    <x:row r="256" ht="28" customHeight="1">
      <x:c r="A256" s="23"/>
      <x:c r="B256" s="23"/>
      <x:c r="C256" s="22"/>
      <x:c r="D256" s="22"/>
      <x:c r="E256" s="23"/>
      <x:c r="F256" s="26"/>
      <x:c r="G256" s="30" t="str">
        <x:f>IF(A256="","",IF(IF(COUNTIFS('Opening Schedule'!$A$8:$A$107,A256)&lt;&gt;1,"Missing or duplicate Opening ID",IF(INDEX('Opening Schedule'!$G$8:$G$107,MATCH(A256,'Opening Schedule'!$A$8:$A$107,0))&lt;&gt;B256,"Revision mismatch",IF(INDEX('Opening Schedule'!$K$8:$K$107,MATCH(A256,'Opening Schedule'!$A$8:$A$107,0))&lt;&gt;"Recorded","Opening record incomplete","Linked")))="Linked",SUMIFS('Packing Receipt'!$F$8:$F$107,'Packing Receipt'!$B$8:$B$107,A256,'Packing Receipt'!$C$8:$C$107,B256),""))</x:f>
      </x:c>
      <x:c r="H256" s="30" t="str">
        <x:f>IF(A256="","",IF(IF(COUNTIFS('Opening Schedule'!$A$8:$A$107,A256)&lt;&gt;1,"Missing or duplicate Opening ID",IF(INDEX('Opening Schedule'!$G$8:$G$107,MATCH(A256,'Opening Schedule'!$A$8:$A$107,0))&lt;&gt;B256,"Revision mismatch",IF(INDEX('Opening Schedule'!$K$8:$K$107,MATCH(A256,'Opening Schedule'!$A$8:$A$107,0))&lt;&gt;"Recorded","Opening record incomplete","Linked")))="Linked",SUMIFS('Packing Receipt'!$H$118:$H$217,'Packing Receipt'!$F$118:$F$217,A256,'Packing Receipt'!$G$118:$G$217,B256),""))</x:f>
      </x:c>
      <x:c r="I256" s="30" t="str">
        <x:f>IF(A256="","",IF(IF(COUNTIFS('Opening Schedule'!$A$8:$A$107,A256)&lt;&gt;1,"Missing or duplicate Opening ID",IF(INDEX('Opening Schedule'!$G$8:$G$107,MATCH(A256,'Opening Schedule'!$A$8:$A$107,0))&lt;&gt;B256,"Revision mismatch",IF(INDEX('Opening Schedule'!$K$8:$K$107,MATCH(A256,'Opening Schedule'!$A$8:$A$107,0))&lt;&gt;"Recorded","Opening record incomplete","Linked")))="Linked",INDEX('Opening Schedule'!$E$8:$E$107,MATCH(A256,'Opening Schedule'!$A$8:$A$107,0)),""))</x:f>
      </x:c>
      <x:c r="J256" s="30" t="str">
        <x:f>IF(A256="","",IF(IF(COUNTIFS('Opening Schedule'!$A$8:$A$107,A256)&lt;&gt;1,"Missing or duplicate Opening ID",IF(INDEX('Opening Schedule'!$G$8:$G$107,MATCH(A256,'Opening Schedule'!$A$8:$A$107,0))&lt;&gt;B256,"Revision mismatch",IF(INDEX('Opening Schedule'!$K$8:$K$107,MATCH(A256,'Opening Schedule'!$A$8:$A$107,0))&lt;&gt;"Recorded","Opening record incomplete","Linked")))="Linked",I256-H256,""))</x:f>
      </x:c>
      <x:c r="K256" s="25" t="str">
        <x:f>IF(LEN(A256&amp;"")=0,IF(COUNTA(A256,B256,C256,D256,E256,F256)=0,"","Enter Opening ID"),IF(COUNTIFS('Packing Receipt'!$A$228:$A$327,A256)&lt;&gt;1,"Duplicate closure record",IF(IF(COUNTIFS('Opening Schedule'!$A$8:$A$107,A256)&lt;&gt;1,"Missing or duplicate Opening ID",IF(INDEX('Opening Schedule'!$G$8:$G$107,MATCH(A256,'Opening Schedule'!$A$8:$A$107,0))&lt;&gt;B256,"Revision mismatch",IF(INDEX('Opening Schedule'!$K$8:$K$107,MATCH(A256,'Opening Schedule'!$A$8:$A$107,0))&lt;&gt;"Recorded","Opening record incomplete","Linked")))&lt;&gt;"Linked",IF(COUNTIFS('Opening Schedule'!$A$8:$A$107,A256)&lt;&gt;1,"Missing or duplicate Opening ID",IF(INDEX('Opening Schedule'!$G$8:$G$107,MATCH(A256,'Opening Schedule'!$A$8:$A$107,0))&lt;&gt;B256,"Revision mismatch",IF(INDEX('Opening Schedule'!$K$8:$K$107,MATCH(A256,'Opening Schedule'!$A$8:$A$107,0))&lt;&gt;"Recorded","Opening record incomplete","Linked"))),IF(COUNTIFS('Packing Receipt'!$B$8:$B$107,A256)&lt;&gt;COUNTIFS('Packing Receipt'!$B$8:$B$107,A256,'Packing Receipt'!$C$8:$C$107,B256),"Resolve receipt revision differences",IF(COUNTIFS('Packing Receipt'!$B$8:$B$107,A256,'Packing Receipt'!$C$8:$C$107,B256)=0,"Record receipt lines",IF(COUNTIFS('Packing Receipt'!$B$8:$B$107,A256,'Packing Receipt'!$C$8:$C$107,B256)&lt;&gt;COUNTIFS('Packing Receipt'!$B$8:$B$107,A256,'Packing Receipt'!$C$8:$C$107,B256,'Packing Receipt'!$L$8:$L$107,"Linked"),"Resolve invalid receipt lines",IF(COUNTIFS('Packing Receipt'!$B$8:$B$107,A256,'Packing Receipt'!$C$8:$C$107,B256)&lt;&gt;COUNTIFS('Packing Receipt'!$F$118:$F$217,A256,'Packing Receipt'!$G$118:$G$217,B256,'Packing Receipt'!$K$118:$K$217,"Disposition recorded"),"Resolve every receipt disposition",IF(H256&lt;&gt;I256,"Quantity differs from order",IF(C256&lt;&gt;"Yes","Final delivery not declared",IF(D256&lt;&gt;"Close","Receipt remains open",IF(OR(E256="",F256=""),"Record closure person and date",IF(OR(NOT(ISNUMBER(F256)),F256&lt;=0),"Enter valid closure date","Receipt closure recorded"))))))))))))</x:f>
      </x:c>
      <x:c r="L256" s="1"/>
    </x:row>
    <x:row r="257" ht="28" customHeight="1">
      <x:c r="A257" s="23"/>
      <x:c r="B257" s="23"/>
      <x:c r="C257" s="22"/>
      <x:c r="D257" s="22"/>
      <x:c r="E257" s="23"/>
      <x:c r="F257" s="26"/>
      <x:c r="G257" s="30" t="str">
        <x:f>IF(A257="","",IF(IF(COUNTIFS('Opening Schedule'!$A$8:$A$107,A257)&lt;&gt;1,"Missing or duplicate Opening ID",IF(INDEX('Opening Schedule'!$G$8:$G$107,MATCH(A257,'Opening Schedule'!$A$8:$A$107,0))&lt;&gt;B257,"Revision mismatch",IF(INDEX('Opening Schedule'!$K$8:$K$107,MATCH(A257,'Opening Schedule'!$A$8:$A$107,0))&lt;&gt;"Recorded","Opening record incomplete","Linked")))="Linked",SUMIFS('Packing Receipt'!$F$8:$F$107,'Packing Receipt'!$B$8:$B$107,A257,'Packing Receipt'!$C$8:$C$107,B257),""))</x:f>
      </x:c>
      <x:c r="H257" s="30" t="str">
        <x:f>IF(A257="","",IF(IF(COUNTIFS('Opening Schedule'!$A$8:$A$107,A257)&lt;&gt;1,"Missing or duplicate Opening ID",IF(INDEX('Opening Schedule'!$G$8:$G$107,MATCH(A257,'Opening Schedule'!$A$8:$A$107,0))&lt;&gt;B257,"Revision mismatch",IF(INDEX('Opening Schedule'!$K$8:$K$107,MATCH(A257,'Opening Schedule'!$A$8:$A$107,0))&lt;&gt;"Recorded","Opening record incomplete","Linked")))="Linked",SUMIFS('Packing Receipt'!$H$118:$H$217,'Packing Receipt'!$F$118:$F$217,A257,'Packing Receipt'!$G$118:$G$217,B257),""))</x:f>
      </x:c>
      <x:c r="I257" s="30" t="str">
        <x:f>IF(A257="","",IF(IF(COUNTIFS('Opening Schedule'!$A$8:$A$107,A257)&lt;&gt;1,"Missing or duplicate Opening ID",IF(INDEX('Opening Schedule'!$G$8:$G$107,MATCH(A257,'Opening Schedule'!$A$8:$A$107,0))&lt;&gt;B257,"Revision mismatch",IF(INDEX('Opening Schedule'!$K$8:$K$107,MATCH(A257,'Opening Schedule'!$A$8:$A$107,0))&lt;&gt;"Recorded","Opening record incomplete","Linked")))="Linked",INDEX('Opening Schedule'!$E$8:$E$107,MATCH(A257,'Opening Schedule'!$A$8:$A$107,0)),""))</x:f>
      </x:c>
      <x:c r="J257" s="30" t="str">
        <x:f>IF(A257="","",IF(IF(COUNTIFS('Opening Schedule'!$A$8:$A$107,A257)&lt;&gt;1,"Missing or duplicate Opening ID",IF(INDEX('Opening Schedule'!$G$8:$G$107,MATCH(A257,'Opening Schedule'!$A$8:$A$107,0))&lt;&gt;B257,"Revision mismatch",IF(INDEX('Opening Schedule'!$K$8:$K$107,MATCH(A257,'Opening Schedule'!$A$8:$A$107,0))&lt;&gt;"Recorded","Opening record incomplete","Linked")))="Linked",I257-H257,""))</x:f>
      </x:c>
      <x:c r="K257" s="25" t="str">
        <x:f>IF(LEN(A257&amp;"")=0,IF(COUNTA(A257,B257,C257,D257,E257,F257)=0,"","Enter Opening ID"),IF(COUNTIFS('Packing Receipt'!$A$228:$A$327,A257)&lt;&gt;1,"Duplicate closure record",IF(IF(COUNTIFS('Opening Schedule'!$A$8:$A$107,A257)&lt;&gt;1,"Missing or duplicate Opening ID",IF(INDEX('Opening Schedule'!$G$8:$G$107,MATCH(A257,'Opening Schedule'!$A$8:$A$107,0))&lt;&gt;B257,"Revision mismatch",IF(INDEX('Opening Schedule'!$K$8:$K$107,MATCH(A257,'Opening Schedule'!$A$8:$A$107,0))&lt;&gt;"Recorded","Opening record incomplete","Linked")))&lt;&gt;"Linked",IF(COUNTIFS('Opening Schedule'!$A$8:$A$107,A257)&lt;&gt;1,"Missing or duplicate Opening ID",IF(INDEX('Opening Schedule'!$G$8:$G$107,MATCH(A257,'Opening Schedule'!$A$8:$A$107,0))&lt;&gt;B257,"Revision mismatch",IF(INDEX('Opening Schedule'!$K$8:$K$107,MATCH(A257,'Opening Schedule'!$A$8:$A$107,0))&lt;&gt;"Recorded","Opening record incomplete","Linked"))),IF(COUNTIFS('Packing Receipt'!$B$8:$B$107,A257)&lt;&gt;COUNTIFS('Packing Receipt'!$B$8:$B$107,A257,'Packing Receipt'!$C$8:$C$107,B257),"Resolve receipt revision differences",IF(COUNTIFS('Packing Receipt'!$B$8:$B$107,A257,'Packing Receipt'!$C$8:$C$107,B257)=0,"Record receipt lines",IF(COUNTIFS('Packing Receipt'!$B$8:$B$107,A257,'Packing Receipt'!$C$8:$C$107,B257)&lt;&gt;COUNTIFS('Packing Receipt'!$B$8:$B$107,A257,'Packing Receipt'!$C$8:$C$107,B257,'Packing Receipt'!$L$8:$L$107,"Linked"),"Resolve invalid receipt lines",IF(COUNTIFS('Packing Receipt'!$B$8:$B$107,A257,'Packing Receipt'!$C$8:$C$107,B257)&lt;&gt;COUNTIFS('Packing Receipt'!$F$118:$F$217,A257,'Packing Receipt'!$G$118:$G$217,B257,'Packing Receipt'!$K$118:$K$217,"Disposition recorded"),"Resolve every receipt disposition",IF(H257&lt;&gt;I257,"Quantity differs from order",IF(C257&lt;&gt;"Yes","Final delivery not declared",IF(D257&lt;&gt;"Close","Receipt remains open",IF(OR(E257="",F257=""),"Record closure person and date",IF(OR(NOT(ISNUMBER(F257)),F257&lt;=0),"Enter valid closure date","Receipt closure recorded"))))))))))))</x:f>
      </x:c>
      <x:c r="L257" s="1"/>
    </x:row>
    <x:row r="258" ht="28" customHeight="1">
      <x:c r="A258" s="23"/>
      <x:c r="B258" s="23"/>
      <x:c r="C258" s="22"/>
      <x:c r="D258" s="22"/>
      <x:c r="E258" s="23"/>
      <x:c r="F258" s="26"/>
      <x:c r="G258" s="30" t="str">
        <x:f>IF(A258="","",IF(IF(COUNTIFS('Opening Schedule'!$A$8:$A$107,A258)&lt;&gt;1,"Missing or duplicate Opening ID",IF(INDEX('Opening Schedule'!$G$8:$G$107,MATCH(A258,'Opening Schedule'!$A$8:$A$107,0))&lt;&gt;B258,"Revision mismatch",IF(INDEX('Opening Schedule'!$K$8:$K$107,MATCH(A258,'Opening Schedule'!$A$8:$A$107,0))&lt;&gt;"Recorded","Opening record incomplete","Linked")))="Linked",SUMIFS('Packing Receipt'!$F$8:$F$107,'Packing Receipt'!$B$8:$B$107,A258,'Packing Receipt'!$C$8:$C$107,B258),""))</x:f>
      </x:c>
      <x:c r="H258" s="30" t="str">
        <x:f>IF(A258="","",IF(IF(COUNTIFS('Opening Schedule'!$A$8:$A$107,A258)&lt;&gt;1,"Missing or duplicate Opening ID",IF(INDEX('Opening Schedule'!$G$8:$G$107,MATCH(A258,'Opening Schedule'!$A$8:$A$107,0))&lt;&gt;B258,"Revision mismatch",IF(INDEX('Opening Schedule'!$K$8:$K$107,MATCH(A258,'Opening Schedule'!$A$8:$A$107,0))&lt;&gt;"Recorded","Opening record incomplete","Linked")))="Linked",SUMIFS('Packing Receipt'!$H$118:$H$217,'Packing Receipt'!$F$118:$F$217,A258,'Packing Receipt'!$G$118:$G$217,B258),""))</x:f>
      </x:c>
      <x:c r="I258" s="30" t="str">
        <x:f>IF(A258="","",IF(IF(COUNTIFS('Opening Schedule'!$A$8:$A$107,A258)&lt;&gt;1,"Missing or duplicate Opening ID",IF(INDEX('Opening Schedule'!$G$8:$G$107,MATCH(A258,'Opening Schedule'!$A$8:$A$107,0))&lt;&gt;B258,"Revision mismatch",IF(INDEX('Opening Schedule'!$K$8:$K$107,MATCH(A258,'Opening Schedule'!$A$8:$A$107,0))&lt;&gt;"Recorded","Opening record incomplete","Linked")))="Linked",INDEX('Opening Schedule'!$E$8:$E$107,MATCH(A258,'Opening Schedule'!$A$8:$A$107,0)),""))</x:f>
      </x:c>
      <x:c r="J258" s="30" t="str">
        <x:f>IF(A258="","",IF(IF(COUNTIFS('Opening Schedule'!$A$8:$A$107,A258)&lt;&gt;1,"Missing or duplicate Opening ID",IF(INDEX('Opening Schedule'!$G$8:$G$107,MATCH(A258,'Opening Schedule'!$A$8:$A$107,0))&lt;&gt;B258,"Revision mismatch",IF(INDEX('Opening Schedule'!$K$8:$K$107,MATCH(A258,'Opening Schedule'!$A$8:$A$107,0))&lt;&gt;"Recorded","Opening record incomplete","Linked")))="Linked",I258-H258,""))</x:f>
      </x:c>
      <x:c r="K258" s="25" t="str">
        <x:f>IF(LEN(A258&amp;"")=0,IF(COUNTA(A258,B258,C258,D258,E258,F258)=0,"","Enter Opening ID"),IF(COUNTIFS('Packing Receipt'!$A$228:$A$327,A258)&lt;&gt;1,"Duplicate closure record",IF(IF(COUNTIFS('Opening Schedule'!$A$8:$A$107,A258)&lt;&gt;1,"Missing or duplicate Opening ID",IF(INDEX('Opening Schedule'!$G$8:$G$107,MATCH(A258,'Opening Schedule'!$A$8:$A$107,0))&lt;&gt;B258,"Revision mismatch",IF(INDEX('Opening Schedule'!$K$8:$K$107,MATCH(A258,'Opening Schedule'!$A$8:$A$107,0))&lt;&gt;"Recorded","Opening record incomplete","Linked")))&lt;&gt;"Linked",IF(COUNTIFS('Opening Schedule'!$A$8:$A$107,A258)&lt;&gt;1,"Missing or duplicate Opening ID",IF(INDEX('Opening Schedule'!$G$8:$G$107,MATCH(A258,'Opening Schedule'!$A$8:$A$107,0))&lt;&gt;B258,"Revision mismatch",IF(INDEX('Opening Schedule'!$K$8:$K$107,MATCH(A258,'Opening Schedule'!$A$8:$A$107,0))&lt;&gt;"Recorded","Opening record incomplete","Linked"))),IF(COUNTIFS('Packing Receipt'!$B$8:$B$107,A258)&lt;&gt;COUNTIFS('Packing Receipt'!$B$8:$B$107,A258,'Packing Receipt'!$C$8:$C$107,B258),"Resolve receipt revision differences",IF(COUNTIFS('Packing Receipt'!$B$8:$B$107,A258,'Packing Receipt'!$C$8:$C$107,B258)=0,"Record receipt lines",IF(COUNTIFS('Packing Receipt'!$B$8:$B$107,A258,'Packing Receipt'!$C$8:$C$107,B258)&lt;&gt;COUNTIFS('Packing Receipt'!$B$8:$B$107,A258,'Packing Receipt'!$C$8:$C$107,B258,'Packing Receipt'!$L$8:$L$107,"Linked"),"Resolve invalid receipt lines",IF(COUNTIFS('Packing Receipt'!$B$8:$B$107,A258,'Packing Receipt'!$C$8:$C$107,B258)&lt;&gt;COUNTIFS('Packing Receipt'!$F$118:$F$217,A258,'Packing Receipt'!$G$118:$G$217,B258,'Packing Receipt'!$K$118:$K$217,"Disposition recorded"),"Resolve every receipt disposition",IF(H258&lt;&gt;I258,"Quantity differs from order",IF(C258&lt;&gt;"Yes","Final delivery not declared",IF(D258&lt;&gt;"Close","Receipt remains open",IF(OR(E258="",F258=""),"Record closure person and date",IF(OR(NOT(ISNUMBER(F258)),F258&lt;=0),"Enter valid closure date","Receipt closure recorded"))))))))))))</x:f>
      </x:c>
      <x:c r="L258" s="1"/>
    </x:row>
    <x:row r="259" ht="28" customHeight="1">
      <x:c r="A259" s="23"/>
      <x:c r="B259" s="23"/>
      <x:c r="C259" s="22"/>
      <x:c r="D259" s="22"/>
      <x:c r="E259" s="23"/>
      <x:c r="F259" s="26"/>
      <x:c r="G259" s="30" t="str">
        <x:f>IF(A259="","",IF(IF(COUNTIFS('Opening Schedule'!$A$8:$A$107,A259)&lt;&gt;1,"Missing or duplicate Opening ID",IF(INDEX('Opening Schedule'!$G$8:$G$107,MATCH(A259,'Opening Schedule'!$A$8:$A$107,0))&lt;&gt;B259,"Revision mismatch",IF(INDEX('Opening Schedule'!$K$8:$K$107,MATCH(A259,'Opening Schedule'!$A$8:$A$107,0))&lt;&gt;"Recorded","Opening record incomplete","Linked")))="Linked",SUMIFS('Packing Receipt'!$F$8:$F$107,'Packing Receipt'!$B$8:$B$107,A259,'Packing Receipt'!$C$8:$C$107,B259),""))</x:f>
      </x:c>
      <x:c r="H259" s="30" t="str">
        <x:f>IF(A259="","",IF(IF(COUNTIFS('Opening Schedule'!$A$8:$A$107,A259)&lt;&gt;1,"Missing or duplicate Opening ID",IF(INDEX('Opening Schedule'!$G$8:$G$107,MATCH(A259,'Opening Schedule'!$A$8:$A$107,0))&lt;&gt;B259,"Revision mismatch",IF(INDEX('Opening Schedule'!$K$8:$K$107,MATCH(A259,'Opening Schedule'!$A$8:$A$107,0))&lt;&gt;"Recorded","Opening record incomplete","Linked")))="Linked",SUMIFS('Packing Receipt'!$H$118:$H$217,'Packing Receipt'!$F$118:$F$217,A259,'Packing Receipt'!$G$118:$G$217,B259),""))</x:f>
      </x:c>
      <x:c r="I259" s="30" t="str">
        <x:f>IF(A259="","",IF(IF(COUNTIFS('Opening Schedule'!$A$8:$A$107,A259)&lt;&gt;1,"Missing or duplicate Opening ID",IF(INDEX('Opening Schedule'!$G$8:$G$107,MATCH(A259,'Opening Schedule'!$A$8:$A$107,0))&lt;&gt;B259,"Revision mismatch",IF(INDEX('Opening Schedule'!$K$8:$K$107,MATCH(A259,'Opening Schedule'!$A$8:$A$107,0))&lt;&gt;"Recorded","Opening record incomplete","Linked")))="Linked",INDEX('Opening Schedule'!$E$8:$E$107,MATCH(A259,'Opening Schedule'!$A$8:$A$107,0)),""))</x:f>
      </x:c>
      <x:c r="J259" s="30" t="str">
        <x:f>IF(A259="","",IF(IF(COUNTIFS('Opening Schedule'!$A$8:$A$107,A259)&lt;&gt;1,"Missing or duplicate Opening ID",IF(INDEX('Opening Schedule'!$G$8:$G$107,MATCH(A259,'Opening Schedule'!$A$8:$A$107,0))&lt;&gt;B259,"Revision mismatch",IF(INDEX('Opening Schedule'!$K$8:$K$107,MATCH(A259,'Opening Schedule'!$A$8:$A$107,0))&lt;&gt;"Recorded","Opening record incomplete","Linked")))="Linked",I259-H259,""))</x:f>
      </x:c>
      <x:c r="K259" s="25" t="str">
        <x:f>IF(LEN(A259&amp;"")=0,IF(COUNTA(A259,B259,C259,D259,E259,F259)=0,"","Enter Opening ID"),IF(COUNTIFS('Packing Receipt'!$A$228:$A$327,A259)&lt;&gt;1,"Duplicate closure record",IF(IF(COUNTIFS('Opening Schedule'!$A$8:$A$107,A259)&lt;&gt;1,"Missing or duplicate Opening ID",IF(INDEX('Opening Schedule'!$G$8:$G$107,MATCH(A259,'Opening Schedule'!$A$8:$A$107,0))&lt;&gt;B259,"Revision mismatch",IF(INDEX('Opening Schedule'!$K$8:$K$107,MATCH(A259,'Opening Schedule'!$A$8:$A$107,0))&lt;&gt;"Recorded","Opening record incomplete","Linked")))&lt;&gt;"Linked",IF(COUNTIFS('Opening Schedule'!$A$8:$A$107,A259)&lt;&gt;1,"Missing or duplicate Opening ID",IF(INDEX('Opening Schedule'!$G$8:$G$107,MATCH(A259,'Opening Schedule'!$A$8:$A$107,0))&lt;&gt;B259,"Revision mismatch",IF(INDEX('Opening Schedule'!$K$8:$K$107,MATCH(A259,'Opening Schedule'!$A$8:$A$107,0))&lt;&gt;"Recorded","Opening record incomplete","Linked"))),IF(COUNTIFS('Packing Receipt'!$B$8:$B$107,A259)&lt;&gt;COUNTIFS('Packing Receipt'!$B$8:$B$107,A259,'Packing Receipt'!$C$8:$C$107,B259),"Resolve receipt revision differences",IF(COUNTIFS('Packing Receipt'!$B$8:$B$107,A259,'Packing Receipt'!$C$8:$C$107,B259)=0,"Record receipt lines",IF(COUNTIFS('Packing Receipt'!$B$8:$B$107,A259,'Packing Receipt'!$C$8:$C$107,B259)&lt;&gt;COUNTIFS('Packing Receipt'!$B$8:$B$107,A259,'Packing Receipt'!$C$8:$C$107,B259,'Packing Receipt'!$L$8:$L$107,"Linked"),"Resolve invalid receipt lines",IF(COUNTIFS('Packing Receipt'!$B$8:$B$107,A259,'Packing Receipt'!$C$8:$C$107,B259)&lt;&gt;COUNTIFS('Packing Receipt'!$F$118:$F$217,A259,'Packing Receipt'!$G$118:$G$217,B259,'Packing Receipt'!$K$118:$K$217,"Disposition recorded"),"Resolve every receipt disposition",IF(H259&lt;&gt;I259,"Quantity differs from order",IF(C259&lt;&gt;"Yes","Final delivery not declared",IF(D259&lt;&gt;"Close","Receipt remains open",IF(OR(E259="",F259=""),"Record closure person and date",IF(OR(NOT(ISNUMBER(F259)),F259&lt;=0),"Enter valid closure date","Receipt closure recorded"))))))))))))</x:f>
      </x:c>
      <x:c r="L259" s="1"/>
    </x:row>
    <x:row r="260" ht="28" customHeight="1">
      <x:c r="A260" s="23"/>
      <x:c r="B260" s="23"/>
      <x:c r="C260" s="22"/>
      <x:c r="D260" s="22"/>
      <x:c r="E260" s="23"/>
      <x:c r="F260" s="26"/>
      <x:c r="G260" s="30" t="str">
        <x:f>IF(A260="","",IF(IF(COUNTIFS('Opening Schedule'!$A$8:$A$107,A260)&lt;&gt;1,"Missing or duplicate Opening ID",IF(INDEX('Opening Schedule'!$G$8:$G$107,MATCH(A260,'Opening Schedule'!$A$8:$A$107,0))&lt;&gt;B260,"Revision mismatch",IF(INDEX('Opening Schedule'!$K$8:$K$107,MATCH(A260,'Opening Schedule'!$A$8:$A$107,0))&lt;&gt;"Recorded","Opening record incomplete","Linked")))="Linked",SUMIFS('Packing Receipt'!$F$8:$F$107,'Packing Receipt'!$B$8:$B$107,A260,'Packing Receipt'!$C$8:$C$107,B260),""))</x:f>
      </x:c>
      <x:c r="H260" s="30" t="str">
        <x:f>IF(A260="","",IF(IF(COUNTIFS('Opening Schedule'!$A$8:$A$107,A260)&lt;&gt;1,"Missing or duplicate Opening ID",IF(INDEX('Opening Schedule'!$G$8:$G$107,MATCH(A260,'Opening Schedule'!$A$8:$A$107,0))&lt;&gt;B260,"Revision mismatch",IF(INDEX('Opening Schedule'!$K$8:$K$107,MATCH(A260,'Opening Schedule'!$A$8:$A$107,0))&lt;&gt;"Recorded","Opening record incomplete","Linked")))="Linked",SUMIFS('Packing Receipt'!$H$118:$H$217,'Packing Receipt'!$F$118:$F$217,A260,'Packing Receipt'!$G$118:$G$217,B260),""))</x:f>
      </x:c>
      <x:c r="I260" s="30" t="str">
        <x:f>IF(A260="","",IF(IF(COUNTIFS('Opening Schedule'!$A$8:$A$107,A260)&lt;&gt;1,"Missing or duplicate Opening ID",IF(INDEX('Opening Schedule'!$G$8:$G$107,MATCH(A260,'Opening Schedule'!$A$8:$A$107,0))&lt;&gt;B260,"Revision mismatch",IF(INDEX('Opening Schedule'!$K$8:$K$107,MATCH(A260,'Opening Schedule'!$A$8:$A$107,0))&lt;&gt;"Recorded","Opening record incomplete","Linked")))="Linked",INDEX('Opening Schedule'!$E$8:$E$107,MATCH(A260,'Opening Schedule'!$A$8:$A$107,0)),""))</x:f>
      </x:c>
      <x:c r="J260" s="30" t="str">
        <x:f>IF(A260="","",IF(IF(COUNTIFS('Opening Schedule'!$A$8:$A$107,A260)&lt;&gt;1,"Missing or duplicate Opening ID",IF(INDEX('Opening Schedule'!$G$8:$G$107,MATCH(A260,'Opening Schedule'!$A$8:$A$107,0))&lt;&gt;B260,"Revision mismatch",IF(INDEX('Opening Schedule'!$K$8:$K$107,MATCH(A260,'Opening Schedule'!$A$8:$A$107,0))&lt;&gt;"Recorded","Opening record incomplete","Linked")))="Linked",I260-H260,""))</x:f>
      </x:c>
      <x:c r="K260" s="25" t="str">
        <x:f>IF(LEN(A260&amp;"")=0,IF(COUNTA(A260,B260,C260,D260,E260,F260)=0,"","Enter Opening ID"),IF(COUNTIFS('Packing Receipt'!$A$228:$A$327,A260)&lt;&gt;1,"Duplicate closure record",IF(IF(COUNTIFS('Opening Schedule'!$A$8:$A$107,A260)&lt;&gt;1,"Missing or duplicate Opening ID",IF(INDEX('Opening Schedule'!$G$8:$G$107,MATCH(A260,'Opening Schedule'!$A$8:$A$107,0))&lt;&gt;B260,"Revision mismatch",IF(INDEX('Opening Schedule'!$K$8:$K$107,MATCH(A260,'Opening Schedule'!$A$8:$A$107,0))&lt;&gt;"Recorded","Opening record incomplete","Linked")))&lt;&gt;"Linked",IF(COUNTIFS('Opening Schedule'!$A$8:$A$107,A260)&lt;&gt;1,"Missing or duplicate Opening ID",IF(INDEX('Opening Schedule'!$G$8:$G$107,MATCH(A260,'Opening Schedule'!$A$8:$A$107,0))&lt;&gt;B260,"Revision mismatch",IF(INDEX('Opening Schedule'!$K$8:$K$107,MATCH(A260,'Opening Schedule'!$A$8:$A$107,0))&lt;&gt;"Recorded","Opening record incomplete","Linked"))),IF(COUNTIFS('Packing Receipt'!$B$8:$B$107,A260)&lt;&gt;COUNTIFS('Packing Receipt'!$B$8:$B$107,A260,'Packing Receipt'!$C$8:$C$107,B260),"Resolve receipt revision differences",IF(COUNTIFS('Packing Receipt'!$B$8:$B$107,A260,'Packing Receipt'!$C$8:$C$107,B260)=0,"Record receipt lines",IF(COUNTIFS('Packing Receipt'!$B$8:$B$107,A260,'Packing Receipt'!$C$8:$C$107,B260)&lt;&gt;COUNTIFS('Packing Receipt'!$B$8:$B$107,A260,'Packing Receipt'!$C$8:$C$107,B260,'Packing Receipt'!$L$8:$L$107,"Linked"),"Resolve invalid receipt lines",IF(COUNTIFS('Packing Receipt'!$B$8:$B$107,A260,'Packing Receipt'!$C$8:$C$107,B260)&lt;&gt;COUNTIFS('Packing Receipt'!$F$118:$F$217,A260,'Packing Receipt'!$G$118:$G$217,B260,'Packing Receipt'!$K$118:$K$217,"Disposition recorded"),"Resolve every receipt disposition",IF(H260&lt;&gt;I260,"Quantity differs from order",IF(C260&lt;&gt;"Yes","Final delivery not declared",IF(D260&lt;&gt;"Close","Receipt remains open",IF(OR(E260="",F260=""),"Record closure person and date",IF(OR(NOT(ISNUMBER(F260)),F260&lt;=0),"Enter valid closure date","Receipt closure recorded"))))))))))))</x:f>
      </x:c>
      <x:c r="L260" s="1"/>
    </x:row>
    <x:row r="261" ht="28" customHeight="1">
      <x:c r="A261" s="23"/>
      <x:c r="B261" s="23"/>
      <x:c r="C261" s="22"/>
      <x:c r="D261" s="22"/>
      <x:c r="E261" s="23"/>
      <x:c r="F261" s="26"/>
      <x:c r="G261" s="30" t="str">
        <x:f>IF(A261="","",IF(IF(COUNTIFS('Opening Schedule'!$A$8:$A$107,A261)&lt;&gt;1,"Missing or duplicate Opening ID",IF(INDEX('Opening Schedule'!$G$8:$G$107,MATCH(A261,'Opening Schedule'!$A$8:$A$107,0))&lt;&gt;B261,"Revision mismatch",IF(INDEX('Opening Schedule'!$K$8:$K$107,MATCH(A261,'Opening Schedule'!$A$8:$A$107,0))&lt;&gt;"Recorded","Opening record incomplete","Linked")))="Linked",SUMIFS('Packing Receipt'!$F$8:$F$107,'Packing Receipt'!$B$8:$B$107,A261,'Packing Receipt'!$C$8:$C$107,B261),""))</x:f>
      </x:c>
      <x:c r="H261" s="30" t="str">
        <x:f>IF(A261="","",IF(IF(COUNTIFS('Opening Schedule'!$A$8:$A$107,A261)&lt;&gt;1,"Missing or duplicate Opening ID",IF(INDEX('Opening Schedule'!$G$8:$G$107,MATCH(A261,'Opening Schedule'!$A$8:$A$107,0))&lt;&gt;B261,"Revision mismatch",IF(INDEX('Opening Schedule'!$K$8:$K$107,MATCH(A261,'Opening Schedule'!$A$8:$A$107,0))&lt;&gt;"Recorded","Opening record incomplete","Linked")))="Linked",SUMIFS('Packing Receipt'!$H$118:$H$217,'Packing Receipt'!$F$118:$F$217,A261,'Packing Receipt'!$G$118:$G$217,B261),""))</x:f>
      </x:c>
      <x:c r="I261" s="30" t="str">
        <x:f>IF(A261="","",IF(IF(COUNTIFS('Opening Schedule'!$A$8:$A$107,A261)&lt;&gt;1,"Missing or duplicate Opening ID",IF(INDEX('Opening Schedule'!$G$8:$G$107,MATCH(A261,'Opening Schedule'!$A$8:$A$107,0))&lt;&gt;B261,"Revision mismatch",IF(INDEX('Opening Schedule'!$K$8:$K$107,MATCH(A261,'Opening Schedule'!$A$8:$A$107,0))&lt;&gt;"Recorded","Opening record incomplete","Linked")))="Linked",INDEX('Opening Schedule'!$E$8:$E$107,MATCH(A261,'Opening Schedule'!$A$8:$A$107,0)),""))</x:f>
      </x:c>
      <x:c r="J261" s="30" t="str">
        <x:f>IF(A261="","",IF(IF(COUNTIFS('Opening Schedule'!$A$8:$A$107,A261)&lt;&gt;1,"Missing or duplicate Opening ID",IF(INDEX('Opening Schedule'!$G$8:$G$107,MATCH(A261,'Opening Schedule'!$A$8:$A$107,0))&lt;&gt;B261,"Revision mismatch",IF(INDEX('Opening Schedule'!$K$8:$K$107,MATCH(A261,'Opening Schedule'!$A$8:$A$107,0))&lt;&gt;"Recorded","Opening record incomplete","Linked")))="Linked",I261-H261,""))</x:f>
      </x:c>
      <x:c r="K261" s="25" t="str">
        <x:f>IF(LEN(A261&amp;"")=0,IF(COUNTA(A261,B261,C261,D261,E261,F261)=0,"","Enter Opening ID"),IF(COUNTIFS('Packing Receipt'!$A$228:$A$327,A261)&lt;&gt;1,"Duplicate closure record",IF(IF(COUNTIFS('Opening Schedule'!$A$8:$A$107,A261)&lt;&gt;1,"Missing or duplicate Opening ID",IF(INDEX('Opening Schedule'!$G$8:$G$107,MATCH(A261,'Opening Schedule'!$A$8:$A$107,0))&lt;&gt;B261,"Revision mismatch",IF(INDEX('Opening Schedule'!$K$8:$K$107,MATCH(A261,'Opening Schedule'!$A$8:$A$107,0))&lt;&gt;"Recorded","Opening record incomplete","Linked")))&lt;&gt;"Linked",IF(COUNTIFS('Opening Schedule'!$A$8:$A$107,A261)&lt;&gt;1,"Missing or duplicate Opening ID",IF(INDEX('Opening Schedule'!$G$8:$G$107,MATCH(A261,'Opening Schedule'!$A$8:$A$107,0))&lt;&gt;B261,"Revision mismatch",IF(INDEX('Opening Schedule'!$K$8:$K$107,MATCH(A261,'Opening Schedule'!$A$8:$A$107,0))&lt;&gt;"Recorded","Opening record incomplete","Linked"))),IF(COUNTIFS('Packing Receipt'!$B$8:$B$107,A261)&lt;&gt;COUNTIFS('Packing Receipt'!$B$8:$B$107,A261,'Packing Receipt'!$C$8:$C$107,B261),"Resolve receipt revision differences",IF(COUNTIFS('Packing Receipt'!$B$8:$B$107,A261,'Packing Receipt'!$C$8:$C$107,B261)=0,"Record receipt lines",IF(COUNTIFS('Packing Receipt'!$B$8:$B$107,A261,'Packing Receipt'!$C$8:$C$107,B261)&lt;&gt;COUNTIFS('Packing Receipt'!$B$8:$B$107,A261,'Packing Receipt'!$C$8:$C$107,B261,'Packing Receipt'!$L$8:$L$107,"Linked"),"Resolve invalid receipt lines",IF(COUNTIFS('Packing Receipt'!$B$8:$B$107,A261,'Packing Receipt'!$C$8:$C$107,B261)&lt;&gt;COUNTIFS('Packing Receipt'!$F$118:$F$217,A261,'Packing Receipt'!$G$118:$G$217,B261,'Packing Receipt'!$K$118:$K$217,"Disposition recorded"),"Resolve every receipt disposition",IF(H261&lt;&gt;I261,"Quantity differs from order",IF(C261&lt;&gt;"Yes","Final delivery not declared",IF(D261&lt;&gt;"Close","Receipt remains open",IF(OR(E261="",F261=""),"Record closure person and date",IF(OR(NOT(ISNUMBER(F261)),F261&lt;=0),"Enter valid closure date","Receipt closure recorded"))))))))))))</x:f>
      </x:c>
      <x:c r="L261" s="1"/>
    </x:row>
    <x:row r="262" ht="28" customHeight="1">
      <x:c r="A262" s="23"/>
      <x:c r="B262" s="23"/>
      <x:c r="C262" s="22"/>
      <x:c r="D262" s="22"/>
      <x:c r="E262" s="23"/>
      <x:c r="F262" s="26"/>
      <x:c r="G262" s="30" t="str">
        <x:f>IF(A262="","",IF(IF(COUNTIFS('Opening Schedule'!$A$8:$A$107,A262)&lt;&gt;1,"Missing or duplicate Opening ID",IF(INDEX('Opening Schedule'!$G$8:$G$107,MATCH(A262,'Opening Schedule'!$A$8:$A$107,0))&lt;&gt;B262,"Revision mismatch",IF(INDEX('Opening Schedule'!$K$8:$K$107,MATCH(A262,'Opening Schedule'!$A$8:$A$107,0))&lt;&gt;"Recorded","Opening record incomplete","Linked")))="Linked",SUMIFS('Packing Receipt'!$F$8:$F$107,'Packing Receipt'!$B$8:$B$107,A262,'Packing Receipt'!$C$8:$C$107,B262),""))</x:f>
      </x:c>
      <x:c r="H262" s="30" t="str">
        <x:f>IF(A262="","",IF(IF(COUNTIFS('Opening Schedule'!$A$8:$A$107,A262)&lt;&gt;1,"Missing or duplicate Opening ID",IF(INDEX('Opening Schedule'!$G$8:$G$107,MATCH(A262,'Opening Schedule'!$A$8:$A$107,0))&lt;&gt;B262,"Revision mismatch",IF(INDEX('Opening Schedule'!$K$8:$K$107,MATCH(A262,'Opening Schedule'!$A$8:$A$107,0))&lt;&gt;"Recorded","Opening record incomplete","Linked")))="Linked",SUMIFS('Packing Receipt'!$H$118:$H$217,'Packing Receipt'!$F$118:$F$217,A262,'Packing Receipt'!$G$118:$G$217,B262),""))</x:f>
      </x:c>
      <x:c r="I262" s="30" t="str">
        <x:f>IF(A262="","",IF(IF(COUNTIFS('Opening Schedule'!$A$8:$A$107,A262)&lt;&gt;1,"Missing or duplicate Opening ID",IF(INDEX('Opening Schedule'!$G$8:$G$107,MATCH(A262,'Opening Schedule'!$A$8:$A$107,0))&lt;&gt;B262,"Revision mismatch",IF(INDEX('Opening Schedule'!$K$8:$K$107,MATCH(A262,'Opening Schedule'!$A$8:$A$107,0))&lt;&gt;"Recorded","Opening record incomplete","Linked")))="Linked",INDEX('Opening Schedule'!$E$8:$E$107,MATCH(A262,'Opening Schedule'!$A$8:$A$107,0)),""))</x:f>
      </x:c>
      <x:c r="J262" s="30" t="str">
        <x:f>IF(A262="","",IF(IF(COUNTIFS('Opening Schedule'!$A$8:$A$107,A262)&lt;&gt;1,"Missing or duplicate Opening ID",IF(INDEX('Opening Schedule'!$G$8:$G$107,MATCH(A262,'Opening Schedule'!$A$8:$A$107,0))&lt;&gt;B262,"Revision mismatch",IF(INDEX('Opening Schedule'!$K$8:$K$107,MATCH(A262,'Opening Schedule'!$A$8:$A$107,0))&lt;&gt;"Recorded","Opening record incomplete","Linked")))="Linked",I262-H262,""))</x:f>
      </x:c>
      <x:c r="K262" s="25" t="str">
        <x:f>IF(LEN(A262&amp;"")=0,IF(COUNTA(A262,B262,C262,D262,E262,F262)=0,"","Enter Opening ID"),IF(COUNTIFS('Packing Receipt'!$A$228:$A$327,A262)&lt;&gt;1,"Duplicate closure record",IF(IF(COUNTIFS('Opening Schedule'!$A$8:$A$107,A262)&lt;&gt;1,"Missing or duplicate Opening ID",IF(INDEX('Opening Schedule'!$G$8:$G$107,MATCH(A262,'Opening Schedule'!$A$8:$A$107,0))&lt;&gt;B262,"Revision mismatch",IF(INDEX('Opening Schedule'!$K$8:$K$107,MATCH(A262,'Opening Schedule'!$A$8:$A$107,0))&lt;&gt;"Recorded","Opening record incomplete","Linked")))&lt;&gt;"Linked",IF(COUNTIFS('Opening Schedule'!$A$8:$A$107,A262)&lt;&gt;1,"Missing or duplicate Opening ID",IF(INDEX('Opening Schedule'!$G$8:$G$107,MATCH(A262,'Opening Schedule'!$A$8:$A$107,0))&lt;&gt;B262,"Revision mismatch",IF(INDEX('Opening Schedule'!$K$8:$K$107,MATCH(A262,'Opening Schedule'!$A$8:$A$107,0))&lt;&gt;"Recorded","Opening record incomplete","Linked"))),IF(COUNTIFS('Packing Receipt'!$B$8:$B$107,A262)&lt;&gt;COUNTIFS('Packing Receipt'!$B$8:$B$107,A262,'Packing Receipt'!$C$8:$C$107,B262),"Resolve receipt revision differences",IF(COUNTIFS('Packing Receipt'!$B$8:$B$107,A262,'Packing Receipt'!$C$8:$C$107,B262)=0,"Record receipt lines",IF(COUNTIFS('Packing Receipt'!$B$8:$B$107,A262,'Packing Receipt'!$C$8:$C$107,B262)&lt;&gt;COUNTIFS('Packing Receipt'!$B$8:$B$107,A262,'Packing Receipt'!$C$8:$C$107,B262,'Packing Receipt'!$L$8:$L$107,"Linked"),"Resolve invalid receipt lines",IF(COUNTIFS('Packing Receipt'!$B$8:$B$107,A262,'Packing Receipt'!$C$8:$C$107,B262)&lt;&gt;COUNTIFS('Packing Receipt'!$F$118:$F$217,A262,'Packing Receipt'!$G$118:$G$217,B262,'Packing Receipt'!$K$118:$K$217,"Disposition recorded"),"Resolve every receipt disposition",IF(H262&lt;&gt;I262,"Quantity differs from order",IF(C262&lt;&gt;"Yes","Final delivery not declared",IF(D262&lt;&gt;"Close","Receipt remains open",IF(OR(E262="",F262=""),"Record closure person and date",IF(OR(NOT(ISNUMBER(F262)),F262&lt;=0),"Enter valid closure date","Receipt closure recorded"))))))))))))</x:f>
      </x:c>
      <x:c r="L262" s="1"/>
    </x:row>
    <x:row r="263" ht="28" customHeight="1">
      <x:c r="A263" s="23"/>
      <x:c r="B263" s="23"/>
      <x:c r="C263" s="22"/>
      <x:c r="D263" s="22"/>
      <x:c r="E263" s="23"/>
      <x:c r="F263" s="26"/>
      <x:c r="G263" s="30" t="str">
        <x:f>IF(A263="","",IF(IF(COUNTIFS('Opening Schedule'!$A$8:$A$107,A263)&lt;&gt;1,"Missing or duplicate Opening ID",IF(INDEX('Opening Schedule'!$G$8:$G$107,MATCH(A263,'Opening Schedule'!$A$8:$A$107,0))&lt;&gt;B263,"Revision mismatch",IF(INDEX('Opening Schedule'!$K$8:$K$107,MATCH(A263,'Opening Schedule'!$A$8:$A$107,0))&lt;&gt;"Recorded","Opening record incomplete","Linked")))="Linked",SUMIFS('Packing Receipt'!$F$8:$F$107,'Packing Receipt'!$B$8:$B$107,A263,'Packing Receipt'!$C$8:$C$107,B263),""))</x:f>
      </x:c>
      <x:c r="H263" s="30" t="str">
        <x:f>IF(A263="","",IF(IF(COUNTIFS('Opening Schedule'!$A$8:$A$107,A263)&lt;&gt;1,"Missing or duplicate Opening ID",IF(INDEX('Opening Schedule'!$G$8:$G$107,MATCH(A263,'Opening Schedule'!$A$8:$A$107,0))&lt;&gt;B263,"Revision mismatch",IF(INDEX('Opening Schedule'!$K$8:$K$107,MATCH(A263,'Opening Schedule'!$A$8:$A$107,0))&lt;&gt;"Recorded","Opening record incomplete","Linked")))="Linked",SUMIFS('Packing Receipt'!$H$118:$H$217,'Packing Receipt'!$F$118:$F$217,A263,'Packing Receipt'!$G$118:$G$217,B263),""))</x:f>
      </x:c>
      <x:c r="I263" s="30" t="str">
        <x:f>IF(A263="","",IF(IF(COUNTIFS('Opening Schedule'!$A$8:$A$107,A263)&lt;&gt;1,"Missing or duplicate Opening ID",IF(INDEX('Opening Schedule'!$G$8:$G$107,MATCH(A263,'Opening Schedule'!$A$8:$A$107,0))&lt;&gt;B263,"Revision mismatch",IF(INDEX('Opening Schedule'!$K$8:$K$107,MATCH(A263,'Opening Schedule'!$A$8:$A$107,0))&lt;&gt;"Recorded","Opening record incomplete","Linked")))="Linked",INDEX('Opening Schedule'!$E$8:$E$107,MATCH(A263,'Opening Schedule'!$A$8:$A$107,0)),""))</x:f>
      </x:c>
      <x:c r="J263" s="30" t="str">
        <x:f>IF(A263="","",IF(IF(COUNTIFS('Opening Schedule'!$A$8:$A$107,A263)&lt;&gt;1,"Missing or duplicate Opening ID",IF(INDEX('Opening Schedule'!$G$8:$G$107,MATCH(A263,'Opening Schedule'!$A$8:$A$107,0))&lt;&gt;B263,"Revision mismatch",IF(INDEX('Opening Schedule'!$K$8:$K$107,MATCH(A263,'Opening Schedule'!$A$8:$A$107,0))&lt;&gt;"Recorded","Opening record incomplete","Linked")))="Linked",I263-H263,""))</x:f>
      </x:c>
      <x:c r="K263" s="25" t="str">
        <x:f>IF(LEN(A263&amp;"")=0,IF(COUNTA(A263,B263,C263,D263,E263,F263)=0,"","Enter Opening ID"),IF(COUNTIFS('Packing Receipt'!$A$228:$A$327,A263)&lt;&gt;1,"Duplicate closure record",IF(IF(COUNTIFS('Opening Schedule'!$A$8:$A$107,A263)&lt;&gt;1,"Missing or duplicate Opening ID",IF(INDEX('Opening Schedule'!$G$8:$G$107,MATCH(A263,'Opening Schedule'!$A$8:$A$107,0))&lt;&gt;B263,"Revision mismatch",IF(INDEX('Opening Schedule'!$K$8:$K$107,MATCH(A263,'Opening Schedule'!$A$8:$A$107,0))&lt;&gt;"Recorded","Opening record incomplete","Linked")))&lt;&gt;"Linked",IF(COUNTIFS('Opening Schedule'!$A$8:$A$107,A263)&lt;&gt;1,"Missing or duplicate Opening ID",IF(INDEX('Opening Schedule'!$G$8:$G$107,MATCH(A263,'Opening Schedule'!$A$8:$A$107,0))&lt;&gt;B263,"Revision mismatch",IF(INDEX('Opening Schedule'!$K$8:$K$107,MATCH(A263,'Opening Schedule'!$A$8:$A$107,0))&lt;&gt;"Recorded","Opening record incomplete","Linked"))),IF(COUNTIFS('Packing Receipt'!$B$8:$B$107,A263)&lt;&gt;COUNTIFS('Packing Receipt'!$B$8:$B$107,A263,'Packing Receipt'!$C$8:$C$107,B263),"Resolve receipt revision differences",IF(COUNTIFS('Packing Receipt'!$B$8:$B$107,A263,'Packing Receipt'!$C$8:$C$107,B263)=0,"Record receipt lines",IF(COUNTIFS('Packing Receipt'!$B$8:$B$107,A263,'Packing Receipt'!$C$8:$C$107,B263)&lt;&gt;COUNTIFS('Packing Receipt'!$B$8:$B$107,A263,'Packing Receipt'!$C$8:$C$107,B263,'Packing Receipt'!$L$8:$L$107,"Linked"),"Resolve invalid receipt lines",IF(COUNTIFS('Packing Receipt'!$B$8:$B$107,A263,'Packing Receipt'!$C$8:$C$107,B263)&lt;&gt;COUNTIFS('Packing Receipt'!$F$118:$F$217,A263,'Packing Receipt'!$G$118:$G$217,B263,'Packing Receipt'!$K$118:$K$217,"Disposition recorded"),"Resolve every receipt disposition",IF(H263&lt;&gt;I263,"Quantity differs from order",IF(C263&lt;&gt;"Yes","Final delivery not declared",IF(D263&lt;&gt;"Close","Receipt remains open",IF(OR(E263="",F263=""),"Record closure person and date",IF(OR(NOT(ISNUMBER(F263)),F263&lt;=0),"Enter valid closure date","Receipt closure recorded"))))))))))))</x:f>
      </x:c>
      <x:c r="L263" s="1"/>
    </x:row>
    <x:row r="264" ht="28" customHeight="1">
      <x:c r="A264" s="23"/>
      <x:c r="B264" s="23"/>
      <x:c r="C264" s="22"/>
      <x:c r="D264" s="22"/>
      <x:c r="E264" s="23"/>
      <x:c r="F264" s="26"/>
      <x:c r="G264" s="30" t="str">
        <x:f>IF(A264="","",IF(IF(COUNTIFS('Opening Schedule'!$A$8:$A$107,A264)&lt;&gt;1,"Missing or duplicate Opening ID",IF(INDEX('Opening Schedule'!$G$8:$G$107,MATCH(A264,'Opening Schedule'!$A$8:$A$107,0))&lt;&gt;B264,"Revision mismatch",IF(INDEX('Opening Schedule'!$K$8:$K$107,MATCH(A264,'Opening Schedule'!$A$8:$A$107,0))&lt;&gt;"Recorded","Opening record incomplete","Linked")))="Linked",SUMIFS('Packing Receipt'!$F$8:$F$107,'Packing Receipt'!$B$8:$B$107,A264,'Packing Receipt'!$C$8:$C$107,B264),""))</x:f>
      </x:c>
      <x:c r="H264" s="30" t="str">
        <x:f>IF(A264="","",IF(IF(COUNTIFS('Opening Schedule'!$A$8:$A$107,A264)&lt;&gt;1,"Missing or duplicate Opening ID",IF(INDEX('Opening Schedule'!$G$8:$G$107,MATCH(A264,'Opening Schedule'!$A$8:$A$107,0))&lt;&gt;B264,"Revision mismatch",IF(INDEX('Opening Schedule'!$K$8:$K$107,MATCH(A264,'Opening Schedule'!$A$8:$A$107,0))&lt;&gt;"Recorded","Opening record incomplete","Linked")))="Linked",SUMIFS('Packing Receipt'!$H$118:$H$217,'Packing Receipt'!$F$118:$F$217,A264,'Packing Receipt'!$G$118:$G$217,B264),""))</x:f>
      </x:c>
      <x:c r="I264" s="30" t="str">
        <x:f>IF(A264="","",IF(IF(COUNTIFS('Opening Schedule'!$A$8:$A$107,A264)&lt;&gt;1,"Missing or duplicate Opening ID",IF(INDEX('Opening Schedule'!$G$8:$G$107,MATCH(A264,'Opening Schedule'!$A$8:$A$107,0))&lt;&gt;B264,"Revision mismatch",IF(INDEX('Opening Schedule'!$K$8:$K$107,MATCH(A264,'Opening Schedule'!$A$8:$A$107,0))&lt;&gt;"Recorded","Opening record incomplete","Linked")))="Linked",INDEX('Opening Schedule'!$E$8:$E$107,MATCH(A264,'Opening Schedule'!$A$8:$A$107,0)),""))</x:f>
      </x:c>
      <x:c r="J264" s="30" t="str">
        <x:f>IF(A264="","",IF(IF(COUNTIFS('Opening Schedule'!$A$8:$A$107,A264)&lt;&gt;1,"Missing or duplicate Opening ID",IF(INDEX('Opening Schedule'!$G$8:$G$107,MATCH(A264,'Opening Schedule'!$A$8:$A$107,0))&lt;&gt;B264,"Revision mismatch",IF(INDEX('Opening Schedule'!$K$8:$K$107,MATCH(A264,'Opening Schedule'!$A$8:$A$107,0))&lt;&gt;"Recorded","Opening record incomplete","Linked")))="Linked",I264-H264,""))</x:f>
      </x:c>
      <x:c r="K264" s="25" t="str">
        <x:f>IF(LEN(A264&amp;"")=0,IF(COUNTA(A264,B264,C264,D264,E264,F264)=0,"","Enter Opening ID"),IF(COUNTIFS('Packing Receipt'!$A$228:$A$327,A264)&lt;&gt;1,"Duplicate closure record",IF(IF(COUNTIFS('Opening Schedule'!$A$8:$A$107,A264)&lt;&gt;1,"Missing or duplicate Opening ID",IF(INDEX('Opening Schedule'!$G$8:$G$107,MATCH(A264,'Opening Schedule'!$A$8:$A$107,0))&lt;&gt;B264,"Revision mismatch",IF(INDEX('Opening Schedule'!$K$8:$K$107,MATCH(A264,'Opening Schedule'!$A$8:$A$107,0))&lt;&gt;"Recorded","Opening record incomplete","Linked")))&lt;&gt;"Linked",IF(COUNTIFS('Opening Schedule'!$A$8:$A$107,A264)&lt;&gt;1,"Missing or duplicate Opening ID",IF(INDEX('Opening Schedule'!$G$8:$G$107,MATCH(A264,'Opening Schedule'!$A$8:$A$107,0))&lt;&gt;B264,"Revision mismatch",IF(INDEX('Opening Schedule'!$K$8:$K$107,MATCH(A264,'Opening Schedule'!$A$8:$A$107,0))&lt;&gt;"Recorded","Opening record incomplete","Linked"))),IF(COUNTIFS('Packing Receipt'!$B$8:$B$107,A264)&lt;&gt;COUNTIFS('Packing Receipt'!$B$8:$B$107,A264,'Packing Receipt'!$C$8:$C$107,B264),"Resolve receipt revision differences",IF(COUNTIFS('Packing Receipt'!$B$8:$B$107,A264,'Packing Receipt'!$C$8:$C$107,B264)=0,"Record receipt lines",IF(COUNTIFS('Packing Receipt'!$B$8:$B$107,A264,'Packing Receipt'!$C$8:$C$107,B264)&lt;&gt;COUNTIFS('Packing Receipt'!$B$8:$B$107,A264,'Packing Receipt'!$C$8:$C$107,B264,'Packing Receipt'!$L$8:$L$107,"Linked"),"Resolve invalid receipt lines",IF(COUNTIFS('Packing Receipt'!$B$8:$B$107,A264,'Packing Receipt'!$C$8:$C$107,B264)&lt;&gt;COUNTIFS('Packing Receipt'!$F$118:$F$217,A264,'Packing Receipt'!$G$118:$G$217,B264,'Packing Receipt'!$K$118:$K$217,"Disposition recorded"),"Resolve every receipt disposition",IF(H264&lt;&gt;I264,"Quantity differs from order",IF(C264&lt;&gt;"Yes","Final delivery not declared",IF(D264&lt;&gt;"Close","Receipt remains open",IF(OR(E264="",F264=""),"Record closure person and date",IF(OR(NOT(ISNUMBER(F264)),F264&lt;=0),"Enter valid closure date","Receipt closure recorded"))))))))))))</x:f>
      </x:c>
      <x:c r="L264" s="1"/>
    </x:row>
    <x:row r="265" ht="28" customHeight="1">
      <x:c r="A265" s="23"/>
      <x:c r="B265" s="23"/>
      <x:c r="C265" s="22"/>
      <x:c r="D265" s="22"/>
      <x:c r="E265" s="23"/>
      <x:c r="F265" s="26"/>
      <x:c r="G265" s="30" t="str">
        <x:f>IF(A265="","",IF(IF(COUNTIFS('Opening Schedule'!$A$8:$A$107,A265)&lt;&gt;1,"Missing or duplicate Opening ID",IF(INDEX('Opening Schedule'!$G$8:$G$107,MATCH(A265,'Opening Schedule'!$A$8:$A$107,0))&lt;&gt;B265,"Revision mismatch",IF(INDEX('Opening Schedule'!$K$8:$K$107,MATCH(A265,'Opening Schedule'!$A$8:$A$107,0))&lt;&gt;"Recorded","Opening record incomplete","Linked")))="Linked",SUMIFS('Packing Receipt'!$F$8:$F$107,'Packing Receipt'!$B$8:$B$107,A265,'Packing Receipt'!$C$8:$C$107,B265),""))</x:f>
      </x:c>
      <x:c r="H265" s="30" t="str">
        <x:f>IF(A265="","",IF(IF(COUNTIFS('Opening Schedule'!$A$8:$A$107,A265)&lt;&gt;1,"Missing or duplicate Opening ID",IF(INDEX('Opening Schedule'!$G$8:$G$107,MATCH(A265,'Opening Schedule'!$A$8:$A$107,0))&lt;&gt;B265,"Revision mismatch",IF(INDEX('Opening Schedule'!$K$8:$K$107,MATCH(A265,'Opening Schedule'!$A$8:$A$107,0))&lt;&gt;"Recorded","Opening record incomplete","Linked")))="Linked",SUMIFS('Packing Receipt'!$H$118:$H$217,'Packing Receipt'!$F$118:$F$217,A265,'Packing Receipt'!$G$118:$G$217,B265),""))</x:f>
      </x:c>
      <x:c r="I265" s="30" t="str">
        <x:f>IF(A265="","",IF(IF(COUNTIFS('Opening Schedule'!$A$8:$A$107,A265)&lt;&gt;1,"Missing or duplicate Opening ID",IF(INDEX('Opening Schedule'!$G$8:$G$107,MATCH(A265,'Opening Schedule'!$A$8:$A$107,0))&lt;&gt;B265,"Revision mismatch",IF(INDEX('Opening Schedule'!$K$8:$K$107,MATCH(A265,'Opening Schedule'!$A$8:$A$107,0))&lt;&gt;"Recorded","Opening record incomplete","Linked")))="Linked",INDEX('Opening Schedule'!$E$8:$E$107,MATCH(A265,'Opening Schedule'!$A$8:$A$107,0)),""))</x:f>
      </x:c>
      <x:c r="J265" s="30" t="str">
        <x:f>IF(A265="","",IF(IF(COUNTIFS('Opening Schedule'!$A$8:$A$107,A265)&lt;&gt;1,"Missing or duplicate Opening ID",IF(INDEX('Opening Schedule'!$G$8:$G$107,MATCH(A265,'Opening Schedule'!$A$8:$A$107,0))&lt;&gt;B265,"Revision mismatch",IF(INDEX('Opening Schedule'!$K$8:$K$107,MATCH(A265,'Opening Schedule'!$A$8:$A$107,0))&lt;&gt;"Recorded","Opening record incomplete","Linked")))="Linked",I265-H265,""))</x:f>
      </x:c>
      <x:c r="K265" s="25" t="str">
        <x:f>IF(LEN(A265&amp;"")=0,IF(COUNTA(A265,B265,C265,D265,E265,F265)=0,"","Enter Opening ID"),IF(COUNTIFS('Packing Receipt'!$A$228:$A$327,A265)&lt;&gt;1,"Duplicate closure record",IF(IF(COUNTIFS('Opening Schedule'!$A$8:$A$107,A265)&lt;&gt;1,"Missing or duplicate Opening ID",IF(INDEX('Opening Schedule'!$G$8:$G$107,MATCH(A265,'Opening Schedule'!$A$8:$A$107,0))&lt;&gt;B265,"Revision mismatch",IF(INDEX('Opening Schedule'!$K$8:$K$107,MATCH(A265,'Opening Schedule'!$A$8:$A$107,0))&lt;&gt;"Recorded","Opening record incomplete","Linked")))&lt;&gt;"Linked",IF(COUNTIFS('Opening Schedule'!$A$8:$A$107,A265)&lt;&gt;1,"Missing or duplicate Opening ID",IF(INDEX('Opening Schedule'!$G$8:$G$107,MATCH(A265,'Opening Schedule'!$A$8:$A$107,0))&lt;&gt;B265,"Revision mismatch",IF(INDEX('Opening Schedule'!$K$8:$K$107,MATCH(A265,'Opening Schedule'!$A$8:$A$107,0))&lt;&gt;"Recorded","Opening record incomplete","Linked"))),IF(COUNTIFS('Packing Receipt'!$B$8:$B$107,A265)&lt;&gt;COUNTIFS('Packing Receipt'!$B$8:$B$107,A265,'Packing Receipt'!$C$8:$C$107,B265),"Resolve receipt revision differences",IF(COUNTIFS('Packing Receipt'!$B$8:$B$107,A265,'Packing Receipt'!$C$8:$C$107,B265)=0,"Record receipt lines",IF(COUNTIFS('Packing Receipt'!$B$8:$B$107,A265,'Packing Receipt'!$C$8:$C$107,B265)&lt;&gt;COUNTIFS('Packing Receipt'!$B$8:$B$107,A265,'Packing Receipt'!$C$8:$C$107,B265,'Packing Receipt'!$L$8:$L$107,"Linked"),"Resolve invalid receipt lines",IF(COUNTIFS('Packing Receipt'!$B$8:$B$107,A265,'Packing Receipt'!$C$8:$C$107,B265)&lt;&gt;COUNTIFS('Packing Receipt'!$F$118:$F$217,A265,'Packing Receipt'!$G$118:$G$217,B265,'Packing Receipt'!$K$118:$K$217,"Disposition recorded"),"Resolve every receipt disposition",IF(H265&lt;&gt;I265,"Quantity differs from order",IF(C265&lt;&gt;"Yes","Final delivery not declared",IF(D265&lt;&gt;"Close","Receipt remains open",IF(OR(E265="",F265=""),"Record closure person and date",IF(OR(NOT(ISNUMBER(F265)),F265&lt;=0),"Enter valid closure date","Receipt closure recorded"))))))))))))</x:f>
      </x:c>
      <x:c r="L265" s="1"/>
    </x:row>
    <x:row r="266" ht="28" customHeight="1">
      <x:c r="A266" s="23"/>
      <x:c r="B266" s="23"/>
      <x:c r="C266" s="22"/>
      <x:c r="D266" s="22"/>
      <x:c r="E266" s="23"/>
      <x:c r="F266" s="26"/>
      <x:c r="G266" s="30" t="str">
        <x:f>IF(A266="","",IF(IF(COUNTIFS('Opening Schedule'!$A$8:$A$107,A266)&lt;&gt;1,"Missing or duplicate Opening ID",IF(INDEX('Opening Schedule'!$G$8:$G$107,MATCH(A266,'Opening Schedule'!$A$8:$A$107,0))&lt;&gt;B266,"Revision mismatch",IF(INDEX('Opening Schedule'!$K$8:$K$107,MATCH(A266,'Opening Schedule'!$A$8:$A$107,0))&lt;&gt;"Recorded","Opening record incomplete","Linked")))="Linked",SUMIFS('Packing Receipt'!$F$8:$F$107,'Packing Receipt'!$B$8:$B$107,A266,'Packing Receipt'!$C$8:$C$107,B266),""))</x:f>
      </x:c>
      <x:c r="H266" s="30" t="str">
        <x:f>IF(A266="","",IF(IF(COUNTIFS('Opening Schedule'!$A$8:$A$107,A266)&lt;&gt;1,"Missing or duplicate Opening ID",IF(INDEX('Opening Schedule'!$G$8:$G$107,MATCH(A266,'Opening Schedule'!$A$8:$A$107,0))&lt;&gt;B266,"Revision mismatch",IF(INDEX('Opening Schedule'!$K$8:$K$107,MATCH(A266,'Opening Schedule'!$A$8:$A$107,0))&lt;&gt;"Recorded","Opening record incomplete","Linked")))="Linked",SUMIFS('Packing Receipt'!$H$118:$H$217,'Packing Receipt'!$F$118:$F$217,A266,'Packing Receipt'!$G$118:$G$217,B266),""))</x:f>
      </x:c>
      <x:c r="I266" s="30" t="str">
        <x:f>IF(A266="","",IF(IF(COUNTIFS('Opening Schedule'!$A$8:$A$107,A266)&lt;&gt;1,"Missing or duplicate Opening ID",IF(INDEX('Opening Schedule'!$G$8:$G$107,MATCH(A266,'Opening Schedule'!$A$8:$A$107,0))&lt;&gt;B266,"Revision mismatch",IF(INDEX('Opening Schedule'!$K$8:$K$107,MATCH(A266,'Opening Schedule'!$A$8:$A$107,0))&lt;&gt;"Recorded","Opening record incomplete","Linked")))="Linked",INDEX('Opening Schedule'!$E$8:$E$107,MATCH(A266,'Opening Schedule'!$A$8:$A$107,0)),""))</x:f>
      </x:c>
      <x:c r="J266" s="30" t="str">
        <x:f>IF(A266="","",IF(IF(COUNTIFS('Opening Schedule'!$A$8:$A$107,A266)&lt;&gt;1,"Missing or duplicate Opening ID",IF(INDEX('Opening Schedule'!$G$8:$G$107,MATCH(A266,'Opening Schedule'!$A$8:$A$107,0))&lt;&gt;B266,"Revision mismatch",IF(INDEX('Opening Schedule'!$K$8:$K$107,MATCH(A266,'Opening Schedule'!$A$8:$A$107,0))&lt;&gt;"Recorded","Opening record incomplete","Linked")))="Linked",I266-H266,""))</x:f>
      </x:c>
      <x:c r="K266" s="25" t="str">
        <x:f>IF(LEN(A266&amp;"")=0,IF(COUNTA(A266,B266,C266,D266,E266,F266)=0,"","Enter Opening ID"),IF(COUNTIFS('Packing Receipt'!$A$228:$A$327,A266)&lt;&gt;1,"Duplicate closure record",IF(IF(COUNTIFS('Opening Schedule'!$A$8:$A$107,A266)&lt;&gt;1,"Missing or duplicate Opening ID",IF(INDEX('Opening Schedule'!$G$8:$G$107,MATCH(A266,'Opening Schedule'!$A$8:$A$107,0))&lt;&gt;B266,"Revision mismatch",IF(INDEX('Opening Schedule'!$K$8:$K$107,MATCH(A266,'Opening Schedule'!$A$8:$A$107,0))&lt;&gt;"Recorded","Opening record incomplete","Linked")))&lt;&gt;"Linked",IF(COUNTIFS('Opening Schedule'!$A$8:$A$107,A266)&lt;&gt;1,"Missing or duplicate Opening ID",IF(INDEX('Opening Schedule'!$G$8:$G$107,MATCH(A266,'Opening Schedule'!$A$8:$A$107,0))&lt;&gt;B266,"Revision mismatch",IF(INDEX('Opening Schedule'!$K$8:$K$107,MATCH(A266,'Opening Schedule'!$A$8:$A$107,0))&lt;&gt;"Recorded","Opening record incomplete","Linked"))),IF(COUNTIFS('Packing Receipt'!$B$8:$B$107,A266)&lt;&gt;COUNTIFS('Packing Receipt'!$B$8:$B$107,A266,'Packing Receipt'!$C$8:$C$107,B266),"Resolve receipt revision differences",IF(COUNTIFS('Packing Receipt'!$B$8:$B$107,A266,'Packing Receipt'!$C$8:$C$107,B266)=0,"Record receipt lines",IF(COUNTIFS('Packing Receipt'!$B$8:$B$107,A266,'Packing Receipt'!$C$8:$C$107,B266)&lt;&gt;COUNTIFS('Packing Receipt'!$B$8:$B$107,A266,'Packing Receipt'!$C$8:$C$107,B266,'Packing Receipt'!$L$8:$L$107,"Linked"),"Resolve invalid receipt lines",IF(COUNTIFS('Packing Receipt'!$B$8:$B$107,A266,'Packing Receipt'!$C$8:$C$107,B266)&lt;&gt;COUNTIFS('Packing Receipt'!$F$118:$F$217,A266,'Packing Receipt'!$G$118:$G$217,B266,'Packing Receipt'!$K$118:$K$217,"Disposition recorded"),"Resolve every receipt disposition",IF(H266&lt;&gt;I266,"Quantity differs from order",IF(C266&lt;&gt;"Yes","Final delivery not declared",IF(D266&lt;&gt;"Close","Receipt remains open",IF(OR(E266="",F266=""),"Record closure person and date",IF(OR(NOT(ISNUMBER(F266)),F266&lt;=0),"Enter valid closure date","Receipt closure recorded"))))))))))))</x:f>
      </x:c>
      <x:c r="L266" s="1"/>
    </x:row>
    <x:row r="267" ht="28" customHeight="1">
      <x:c r="A267" s="23"/>
      <x:c r="B267" s="23"/>
      <x:c r="C267" s="22"/>
      <x:c r="D267" s="22"/>
      <x:c r="E267" s="23"/>
      <x:c r="F267" s="26"/>
      <x:c r="G267" s="30" t="str">
        <x:f>IF(A267="","",IF(IF(COUNTIFS('Opening Schedule'!$A$8:$A$107,A267)&lt;&gt;1,"Missing or duplicate Opening ID",IF(INDEX('Opening Schedule'!$G$8:$G$107,MATCH(A267,'Opening Schedule'!$A$8:$A$107,0))&lt;&gt;B267,"Revision mismatch",IF(INDEX('Opening Schedule'!$K$8:$K$107,MATCH(A267,'Opening Schedule'!$A$8:$A$107,0))&lt;&gt;"Recorded","Opening record incomplete","Linked")))="Linked",SUMIFS('Packing Receipt'!$F$8:$F$107,'Packing Receipt'!$B$8:$B$107,A267,'Packing Receipt'!$C$8:$C$107,B267),""))</x:f>
      </x:c>
      <x:c r="H267" s="30" t="str">
        <x:f>IF(A267="","",IF(IF(COUNTIFS('Opening Schedule'!$A$8:$A$107,A267)&lt;&gt;1,"Missing or duplicate Opening ID",IF(INDEX('Opening Schedule'!$G$8:$G$107,MATCH(A267,'Opening Schedule'!$A$8:$A$107,0))&lt;&gt;B267,"Revision mismatch",IF(INDEX('Opening Schedule'!$K$8:$K$107,MATCH(A267,'Opening Schedule'!$A$8:$A$107,0))&lt;&gt;"Recorded","Opening record incomplete","Linked")))="Linked",SUMIFS('Packing Receipt'!$H$118:$H$217,'Packing Receipt'!$F$118:$F$217,A267,'Packing Receipt'!$G$118:$G$217,B267),""))</x:f>
      </x:c>
      <x:c r="I267" s="30" t="str">
        <x:f>IF(A267="","",IF(IF(COUNTIFS('Opening Schedule'!$A$8:$A$107,A267)&lt;&gt;1,"Missing or duplicate Opening ID",IF(INDEX('Opening Schedule'!$G$8:$G$107,MATCH(A267,'Opening Schedule'!$A$8:$A$107,0))&lt;&gt;B267,"Revision mismatch",IF(INDEX('Opening Schedule'!$K$8:$K$107,MATCH(A267,'Opening Schedule'!$A$8:$A$107,0))&lt;&gt;"Recorded","Opening record incomplete","Linked")))="Linked",INDEX('Opening Schedule'!$E$8:$E$107,MATCH(A267,'Opening Schedule'!$A$8:$A$107,0)),""))</x:f>
      </x:c>
      <x:c r="J267" s="30" t="str">
        <x:f>IF(A267="","",IF(IF(COUNTIFS('Opening Schedule'!$A$8:$A$107,A267)&lt;&gt;1,"Missing or duplicate Opening ID",IF(INDEX('Opening Schedule'!$G$8:$G$107,MATCH(A267,'Opening Schedule'!$A$8:$A$107,0))&lt;&gt;B267,"Revision mismatch",IF(INDEX('Opening Schedule'!$K$8:$K$107,MATCH(A267,'Opening Schedule'!$A$8:$A$107,0))&lt;&gt;"Recorded","Opening record incomplete","Linked")))="Linked",I267-H267,""))</x:f>
      </x:c>
      <x:c r="K267" s="25" t="str">
        <x:f>IF(LEN(A267&amp;"")=0,IF(COUNTA(A267,B267,C267,D267,E267,F267)=0,"","Enter Opening ID"),IF(COUNTIFS('Packing Receipt'!$A$228:$A$327,A267)&lt;&gt;1,"Duplicate closure record",IF(IF(COUNTIFS('Opening Schedule'!$A$8:$A$107,A267)&lt;&gt;1,"Missing or duplicate Opening ID",IF(INDEX('Opening Schedule'!$G$8:$G$107,MATCH(A267,'Opening Schedule'!$A$8:$A$107,0))&lt;&gt;B267,"Revision mismatch",IF(INDEX('Opening Schedule'!$K$8:$K$107,MATCH(A267,'Opening Schedule'!$A$8:$A$107,0))&lt;&gt;"Recorded","Opening record incomplete","Linked")))&lt;&gt;"Linked",IF(COUNTIFS('Opening Schedule'!$A$8:$A$107,A267)&lt;&gt;1,"Missing or duplicate Opening ID",IF(INDEX('Opening Schedule'!$G$8:$G$107,MATCH(A267,'Opening Schedule'!$A$8:$A$107,0))&lt;&gt;B267,"Revision mismatch",IF(INDEX('Opening Schedule'!$K$8:$K$107,MATCH(A267,'Opening Schedule'!$A$8:$A$107,0))&lt;&gt;"Recorded","Opening record incomplete","Linked"))),IF(COUNTIFS('Packing Receipt'!$B$8:$B$107,A267)&lt;&gt;COUNTIFS('Packing Receipt'!$B$8:$B$107,A267,'Packing Receipt'!$C$8:$C$107,B267),"Resolve receipt revision differences",IF(COUNTIFS('Packing Receipt'!$B$8:$B$107,A267,'Packing Receipt'!$C$8:$C$107,B267)=0,"Record receipt lines",IF(COUNTIFS('Packing Receipt'!$B$8:$B$107,A267,'Packing Receipt'!$C$8:$C$107,B267)&lt;&gt;COUNTIFS('Packing Receipt'!$B$8:$B$107,A267,'Packing Receipt'!$C$8:$C$107,B267,'Packing Receipt'!$L$8:$L$107,"Linked"),"Resolve invalid receipt lines",IF(COUNTIFS('Packing Receipt'!$B$8:$B$107,A267,'Packing Receipt'!$C$8:$C$107,B267)&lt;&gt;COUNTIFS('Packing Receipt'!$F$118:$F$217,A267,'Packing Receipt'!$G$118:$G$217,B267,'Packing Receipt'!$K$118:$K$217,"Disposition recorded"),"Resolve every receipt disposition",IF(H267&lt;&gt;I267,"Quantity differs from order",IF(C267&lt;&gt;"Yes","Final delivery not declared",IF(D267&lt;&gt;"Close","Receipt remains open",IF(OR(E267="",F267=""),"Record closure person and date",IF(OR(NOT(ISNUMBER(F267)),F267&lt;=0),"Enter valid closure date","Receipt closure recorded"))))))))))))</x:f>
      </x:c>
      <x:c r="L267" s="1"/>
    </x:row>
    <x:row r="268" ht="28" customHeight="1">
      <x:c r="A268" s="23"/>
      <x:c r="B268" s="23"/>
      <x:c r="C268" s="22"/>
      <x:c r="D268" s="22"/>
      <x:c r="E268" s="23"/>
      <x:c r="F268" s="26"/>
      <x:c r="G268" s="30" t="str">
        <x:f>IF(A268="","",IF(IF(COUNTIFS('Opening Schedule'!$A$8:$A$107,A268)&lt;&gt;1,"Missing or duplicate Opening ID",IF(INDEX('Opening Schedule'!$G$8:$G$107,MATCH(A268,'Opening Schedule'!$A$8:$A$107,0))&lt;&gt;B268,"Revision mismatch",IF(INDEX('Opening Schedule'!$K$8:$K$107,MATCH(A268,'Opening Schedule'!$A$8:$A$107,0))&lt;&gt;"Recorded","Opening record incomplete","Linked")))="Linked",SUMIFS('Packing Receipt'!$F$8:$F$107,'Packing Receipt'!$B$8:$B$107,A268,'Packing Receipt'!$C$8:$C$107,B268),""))</x:f>
      </x:c>
      <x:c r="H268" s="30" t="str">
        <x:f>IF(A268="","",IF(IF(COUNTIFS('Opening Schedule'!$A$8:$A$107,A268)&lt;&gt;1,"Missing or duplicate Opening ID",IF(INDEX('Opening Schedule'!$G$8:$G$107,MATCH(A268,'Opening Schedule'!$A$8:$A$107,0))&lt;&gt;B268,"Revision mismatch",IF(INDEX('Opening Schedule'!$K$8:$K$107,MATCH(A268,'Opening Schedule'!$A$8:$A$107,0))&lt;&gt;"Recorded","Opening record incomplete","Linked")))="Linked",SUMIFS('Packing Receipt'!$H$118:$H$217,'Packing Receipt'!$F$118:$F$217,A268,'Packing Receipt'!$G$118:$G$217,B268),""))</x:f>
      </x:c>
      <x:c r="I268" s="30" t="str">
        <x:f>IF(A268="","",IF(IF(COUNTIFS('Opening Schedule'!$A$8:$A$107,A268)&lt;&gt;1,"Missing or duplicate Opening ID",IF(INDEX('Opening Schedule'!$G$8:$G$107,MATCH(A268,'Opening Schedule'!$A$8:$A$107,0))&lt;&gt;B268,"Revision mismatch",IF(INDEX('Opening Schedule'!$K$8:$K$107,MATCH(A268,'Opening Schedule'!$A$8:$A$107,0))&lt;&gt;"Recorded","Opening record incomplete","Linked")))="Linked",INDEX('Opening Schedule'!$E$8:$E$107,MATCH(A268,'Opening Schedule'!$A$8:$A$107,0)),""))</x:f>
      </x:c>
      <x:c r="J268" s="30" t="str">
        <x:f>IF(A268="","",IF(IF(COUNTIFS('Opening Schedule'!$A$8:$A$107,A268)&lt;&gt;1,"Missing or duplicate Opening ID",IF(INDEX('Opening Schedule'!$G$8:$G$107,MATCH(A268,'Opening Schedule'!$A$8:$A$107,0))&lt;&gt;B268,"Revision mismatch",IF(INDEX('Opening Schedule'!$K$8:$K$107,MATCH(A268,'Opening Schedule'!$A$8:$A$107,0))&lt;&gt;"Recorded","Opening record incomplete","Linked")))="Linked",I268-H268,""))</x:f>
      </x:c>
      <x:c r="K268" s="25" t="str">
        <x:f>IF(LEN(A268&amp;"")=0,IF(COUNTA(A268,B268,C268,D268,E268,F268)=0,"","Enter Opening ID"),IF(COUNTIFS('Packing Receipt'!$A$228:$A$327,A268)&lt;&gt;1,"Duplicate closure record",IF(IF(COUNTIFS('Opening Schedule'!$A$8:$A$107,A268)&lt;&gt;1,"Missing or duplicate Opening ID",IF(INDEX('Opening Schedule'!$G$8:$G$107,MATCH(A268,'Opening Schedule'!$A$8:$A$107,0))&lt;&gt;B268,"Revision mismatch",IF(INDEX('Opening Schedule'!$K$8:$K$107,MATCH(A268,'Opening Schedule'!$A$8:$A$107,0))&lt;&gt;"Recorded","Opening record incomplete","Linked")))&lt;&gt;"Linked",IF(COUNTIFS('Opening Schedule'!$A$8:$A$107,A268)&lt;&gt;1,"Missing or duplicate Opening ID",IF(INDEX('Opening Schedule'!$G$8:$G$107,MATCH(A268,'Opening Schedule'!$A$8:$A$107,0))&lt;&gt;B268,"Revision mismatch",IF(INDEX('Opening Schedule'!$K$8:$K$107,MATCH(A268,'Opening Schedule'!$A$8:$A$107,0))&lt;&gt;"Recorded","Opening record incomplete","Linked"))),IF(COUNTIFS('Packing Receipt'!$B$8:$B$107,A268)&lt;&gt;COUNTIFS('Packing Receipt'!$B$8:$B$107,A268,'Packing Receipt'!$C$8:$C$107,B268),"Resolve receipt revision differences",IF(COUNTIFS('Packing Receipt'!$B$8:$B$107,A268,'Packing Receipt'!$C$8:$C$107,B268)=0,"Record receipt lines",IF(COUNTIFS('Packing Receipt'!$B$8:$B$107,A268,'Packing Receipt'!$C$8:$C$107,B268)&lt;&gt;COUNTIFS('Packing Receipt'!$B$8:$B$107,A268,'Packing Receipt'!$C$8:$C$107,B268,'Packing Receipt'!$L$8:$L$107,"Linked"),"Resolve invalid receipt lines",IF(COUNTIFS('Packing Receipt'!$B$8:$B$107,A268,'Packing Receipt'!$C$8:$C$107,B268)&lt;&gt;COUNTIFS('Packing Receipt'!$F$118:$F$217,A268,'Packing Receipt'!$G$118:$G$217,B268,'Packing Receipt'!$K$118:$K$217,"Disposition recorded"),"Resolve every receipt disposition",IF(H268&lt;&gt;I268,"Quantity differs from order",IF(C268&lt;&gt;"Yes","Final delivery not declared",IF(D268&lt;&gt;"Close","Receipt remains open",IF(OR(E268="",F268=""),"Record closure person and date",IF(OR(NOT(ISNUMBER(F268)),F268&lt;=0),"Enter valid closure date","Receipt closure recorded"))))))))))))</x:f>
      </x:c>
      <x:c r="L268" s="1"/>
    </x:row>
    <x:row r="269" ht="28" customHeight="1">
      <x:c r="A269" s="23"/>
      <x:c r="B269" s="23"/>
      <x:c r="C269" s="22"/>
      <x:c r="D269" s="22"/>
      <x:c r="E269" s="23"/>
      <x:c r="F269" s="26"/>
      <x:c r="G269" s="30" t="str">
        <x:f>IF(A269="","",IF(IF(COUNTIFS('Opening Schedule'!$A$8:$A$107,A269)&lt;&gt;1,"Missing or duplicate Opening ID",IF(INDEX('Opening Schedule'!$G$8:$G$107,MATCH(A269,'Opening Schedule'!$A$8:$A$107,0))&lt;&gt;B269,"Revision mismatch",IF(INDEX('Opening Schedule'!$K$8:$K$107,MATCH(A269,'Opening Schedule'!$A$8:$A$107,0))&lt;&gt;"Recorded","Opening record incomplete","Linked")))="Linked",SUMIFS('Packing Receipt'!$F$8:$F$107,'Packing Receipt'!$B$8:$B$107,A269,'Packing Receipt'!$C$8:$C$107,B269),""))</x:f>
      </x:c>
      <x:c r="H269" s="30" t="str">
        <x:f>IF(A269="","",IF(IF(COUNTIFS('Opening Schedule'!$A$8:$A$107,A269)&lt;&gt;1,"Missing or duplicate Opening ID",IF(INDEX('Opening Schedule'!$G$8:$G$107,MATCH(A269,'Opening Schedule'!$A$8:$A$107,0))&lt;&gt;B269,"Revision mismatch",IF(INDEX('Opening Schedule'!$K$8:$K$107,MATCH(A269,'Opening Schedule'!$A$8:$A$107,0))&lt;&gt;"Recorded","Opening record incomplete","Linked")))="Linked",SUMIFS('Packing Receipt'!$H$118:$H$217,'Packing Receipt'!$F$118:$F$217,A269,'Packing Receipt'!$G$118:$G$217,B269),""))</x:f>
      </x:c>
      <x:c r="I269" s="30" t="str">
        <x:f>IF(A269="","",IF(IF(COUNTIFS('Opening Schedule'!$A$8:$A$107,A269)&lt;&gt;1,"Missing or duplicate Opening ID",IF(INDEX('Opening Schedule'!$G$8:$G$107,MATCH(A269,'Opening Schedule'!$A$8:$A$107,0))&lt;&gt;B269,"Revision mismatch",IF(INDEX('Opening Schedule'!$K$8:$K$107,MATCH(A269,'Opening Schedule'!$A$8:$A$107,0))&lt;&gt;"Recorded","Opening record incomplete","Linked")))="Linked",INDEX('Opening Schedule'!$E$8:$E$107,MATCH(A269,'Opening Schedule'!$A$8:$A$107,0)),""))</x:f>
      </x:c>
      <x:c r="J269" s="30" t="str">
        <x:f>IF(A269="","",IF(IF(COUNTIFS('Opening Schedule'!$A$8:$A$107,A269)&lt;&gt;1,"Missing or duplicate Opening ID",IF(INDEX('Opening Schedule'!$G$8:$G$107,MATCH(A269,'Opening Schedule'!$A$8:$A$107,0))&lt;&gt;B269,"Revision mismatch",IF(INDEX('Opening Schedule'!$K$8:$K$107,MATCH(A269,'Opening Schedule'!$A$8:$A$107,0))&lt;&gt;"Recorded","Opening record incomplete","Linked")))="Linked",I269-H269,""))</x:f>
      </x:c>
      <x:c r="K269" s="25" t="str">
        <x:f>IF(LEN(A269&amp;"")=0,IF(COUNTA(A269,B269,C269,D269,E269,F269)=0,"","Enter Opening ID"),IF(COUNTIFS('Packing Receipt'!$A$228:$A$327,A269)&lt;&gt;1,"Duplicate closure record",IF(IF(COUNTIFS('Opening Schedule'!$A$8:$A$107,A269)&lt;&gt;1,"Missing or duplicate Opening ID",IF(INDEX('Opening Schedule'!$G$8:$G$107,MATCH(A269,'Opening Schedule'!$A$8:$A$107,0))&lt;&gt;B269,"Revision mismatch",IF(INDEX('Opening Schedule'!$K$8:$K$107,MATCH(A269,'Opening Schedule'!$A$8:$A$107,0))&lt;&gt;"Recorded","Opening record incomplete","Linked")))&lt;&gt;"Linked",IF(COUNTIFS('Opening Schedule'!$A$8:$A$107,A269)&lt;&gt;1,"Missing or duplicate Opening ID",IF(INDEX('Opening Schedule'!$G$8:$G$107,MATCH(A269,'Opening Schedule'!$A$8:$A$107,0))&lt;&gt;B269,"Revision mismatch",IF(INDEX('Opening Schedule'!$K$8:$K$107,MATCH(A269,'Opening Schedule'!$A$8:$A$107,0))&lt;&gt;"Recorded","Opening record incomplete","Linked"))),IF(COUNTIFS('Packing Receipt'!$B$8:$B$107,A269)&lt;&gt;COUNTIFS('Packing Receipt'!$B$8:$B$107,A269,'Packing Receipt'!$C$8:$C$107,B269),"Resolve receipt revision differences",IF(COUNTIFS('Packing Receipt'!$B$8:$B$107,A269,'Packing Receipt'!$C$8:$C$107,B269)=0,"Record receipt lines",IF(COUNTIFS('Packing Receipt'!$B$8:$B$107,A269,'Packing Receipt'!$C$8:$C$107,B269)&lt;&gt;COUNTIFS('Packing Receipt'!$B$8:$B$107,A269,'Packing Receipt'!$C$8:$C$107,B269,'Packing Receipt'!$L$8:$L$107,"Linked"),"Resolve invalid receipt lines",IF(COUNTIFS('Packing Receipt'!$B$8:$B$107,A269,'Packing Receipt'!$C$8:$C$107,B269)&lt;&gt;COUNTIFS('Packing Receipt'!$F$118:$F$217,A269,'Packing Receipt'!$G$118:$G$217,B269,'Packing Receipt'!$K$118:$K$217,"Disposition recorded"),"Resolve every receipt disposition",IF(H269&lt;&gt;I269,"Quantity differs from order",IF(C269&lt;&gt;"Yes","Final delivery not declared",IF(D269&lt;&gt;"Close","Receipt remains open",IF(OR(E269="",F269=""),"Record closure person and date",IF(OR(NOT(ISNUMBER(F269)),F269&lt;=0),"Enter valid closure date","Receipt closure recorded"))))))))))))</x:f>
      </x:c>
      <x:c r="L269" s="1"/>
    </x:row>
    <x:row r="270" ht="28" customHeight="1">
      <x:c r="A270" s="23"/>
      <x:c r="B270" s="23"/>
      <x:c r="C270" s="22"/>
      <x:c r="D270" s="22"/>
      <x:c r="E270" s="23"/>
      <x:c r="F270" s="26"/>
      <x:c r="G270" s="30" t="str">
        <x:f>IF(A270="","",IF(IF(COUNTIFS('Opening Schedule'!$A$8:$A$107,A270)&lt;&gt;1,"Missing or duplicate Opening ID",IF(INDEX('Opening Schedule'!$G$8:$G$107,MATCH(A270,'Opening Schedule'!$A$8:$A$107,0))&lt;&gt;B270,"Revision mismatch",IF(INDEX('Opening Schedule'!$K$8:$K$107,MATCH(A270,'Opening Schedule'!$A$8:$A$107,0))&lt;&gt;"Recorded","Opening record incomplete","Linked")))="Linked",SUMIFS('Packing Receipt'!$F$8:$F$107,'Packing Receipt'!$B$8:$B$107,A270,'Packing Receipt'!$C$8:$C$107,B270),""))</x:f>
      </x:c>
      <x:c r="H270" s="30" t="str">
        <x:f>IF(A270="","",IF(IF(COUNTIFS('Opening Schedule'!$A$8:$A$107,A270)&lt;&gt;1,"Missing or duplicate Opening ID",IF(INDEX('Opening Schedule'!$G$8:$G$107,MATCH(A270,'Opening Schedule'!$A$8:$A$107,0))&lt;&gt;B270,"Revision mismatch",IF(INDEX('Opening Schedule'!$K$8:$K$107,MATCH(A270,'Opening Schedule'!$A$8:$A$107,0))&lt;&gt;"Recorded","Opening record incomplete","Linked")))="Linked",SUMIFS('Packing Receipt'!$H$118:$H$217,'Packing Receipt'!$F$118:$F$217,A270,'Packing Receipt'!$G$118:$G$217,B270),""))</x:f>
      </x:c>
      <x:c r="I270" s="30" t="str">
        <x:f>IF(A270="","",IF(IF(COUNTIFS('Opening Schedule'!$A$8:$A$107,A270)&lt;&gt;1,"Missing or duplicate Opening ID",IF(INDEX('Opening Schedule'!$G$8:$G$107,MATCH(A270,'Opening Schedule'!$A$8:$A$107,0))&lt;&gt;B270,"Revision mismatch",IF(INDEX('Opening Schedule'!$K$8:$K$107,MATCH(A270,'Opening Schedule'!$A$8:$A$107,0))&lt;&gt;"Recorded","Opening record incomplete","Linked")))="Linked",INDEX('Opening Schedule'!$E$8:$E$107,MATCH(A270,'Opening Schedule'!$A$8:$A$107,0)),""))</x:f>
      </x:c>
      <x:c r="J270" s="30" t="str">
        <x:f>IF(A270="","",IF(IF(COUNTIFS('Opening Schedule'!$A$8:$A$107,A270)&lt;&gt;1,"Missing or duplicate Opening ID",IF(INDEX('Opening Schedule'!$G$8:$G$107,MATCH(A270,'Opening Schedule'!$A$8:$A$107,0))&lt;&gt;B270,"Revision mismatch",IF(INDEX('Opening Schedule'!$K$8:$K$107,MATCH(A270,'Opening Schedule'!$A$8:$A$107,0))&lt;&gt;"Recorded","Opening record incomplete","Linked")))="Linked",I270-H270,""))</x:f>
      </x:c>
      <x:c r="K270" s="25" t="str">
        <x:f>IF(LEN(A270&amp;"")=0,IF(COUNTA(A270,B270,C270,D270,E270,F270)=0,"","Enter Opening ID"),IF(COUNTIFS('Packing Receipt'!$A$228:$A$327,A270)&lt;&gt;1,"Duplicate closure record",IF(IF(COUNTIFS('Opening Schedule'!$A$8:$A$107,A270)&lt;&gt;1,"Missing or duplicate Opening ID",IF(INDEX('Opening Schedule'!$G$8:$G$107,MATCH(A270,'Opening Schedule'!$A$8:$A$107,0))&lt;&gt;B270,"Revision mismatch",IF(INDEX('Opening Schedule'!$K$8:$K$107,MATCH(A270,'Opening Schedule'!$A$8:$A$107,0))&lt;&gt;"Recorded","Opening record incomplete","Linked")))&lt;&gt;"Linked",IF(COUNTIFS('Opening Schedule'!$A$8:$A$107,A270)&lt;&gt;1,"Missing or duplicate Opening ID",IF(INDEX('Opening Schedule'!$G$8:$G$107,MATCH(A270,'Opening Schedule'!$A$8:$A$107,0))&lt;&gt;B270,"Revision mismatch",IF(INDEX('Opening Schedule'!$K$8:$K$107,MATCH(A270,'Opening Schedule'!$A$8:$A$107,0))&lt;&gt;"Recorded","Opening record incomplete","Linked"))),IF(COUNTIFS('Packing Receipt'!$B$8:$B$107,A270)&lt;&gt;COUNTIFS('Packing Receipt'!$B$8:$B$107,A270,'Packing Receipt'!$C$8:$C$107,B270),"Resolve receipt revision differences",IF(COUNTIFS('Packing Receipt'!$B$8:$B$107,A270,'Packing Receipt'!$C$8:$C$107,B270)=0,"Record receipt lines",IF(COUNTIFS('Packing Receipt'!$B$8:$B$107,A270,'Packing Receipt'!$C$8:$C$107,B270)&lt;&gt;COUNTIFS('Packing Receipt'!$B$8:$B$107,A270,'Packing Receipt'!$C$8:$C$107,B270,'Packing Receipt'!$L$8:$L$107,"Linked"),"Resolve invalid receipt lines",IF(COUNTIFS('Packing Receipt'!$B$8:$B$107,A270,'Packing Receipt'!$C$8:$C$107,B270)&lt;&gt;COUNTIFS('Packing Receipt'!$F$118:$F$217,A270,'Packing Receipt'!$G$118:$G$217,B270,'Packing Receipt'!$K$118:$K$217,"Disposition recorded"),"Resolve every receipt disposition",IF(H270&lt;&gt;I270,"Quantity differs from order",IF(C270&lt;&gt;"Yes","Final delivery not declared",IF(D270&lt;&gt;"Close","Receipt remains open",IF(OR(E270="",F270=""),"Record closure person and date",IF(OR(NOT(ISNUMBER(F270)),F270&lt;=0),"Enter valid closure date","Receipt closure recorded"))))))))))))</x:f>
      </x:c>
      <x:c r="L270" s="1"/>
    </x:row>
    <x:row r="271" ht="28" customHeight="1">
      <x:c r="A271" s="23"/>
      <x:c r="B271" s="23"/>
      <x:c r="C271" s="22"/>
      <x:c r="D271" s="22"/>
      <x:c r="E271" s="23"/>
      <x:c r="F271" s="26"/>
      <x:c r="G271" s="30" t="str">
        <x:f>IF(A271="","",IF(IF(COUNTIFS('Opening Schedule'!$A$8:$A$107,A271)&lt;&gt;1,"Missing or duplicate Opening ID",IF(INDEX('Opening Schedule'!$G$8:$G$107,MATCH(A271,'Opening Schedule'!$A$8:$A$107,0))&lt;&gt;B271,"Revision mismatch",IF(INDEX('Opening Schedule'!$K$8:$K$107,MATCH(A271,'Opening Schedule'!$A$8:$A$107,0))&lt;&gt;"Recorded","Opening record incomplete","Linked")))="Linked",SUMIFS('Packing Receipt'!$F$8:$F$107,'Packing Receipt'!$B$8:$B$107,A271,'Packing Receipt'!$C$8:$C$107,B271),""))</x:f>
      </x:c>
      <x:c r="H271" s="30" t="str">
        <x:f>IF(A271="","",IF(IF(COUNTIFS('Opening Schedule'!$A$8:$A$107,A271)&lt;&gt;1,"Missing or duplicate Opening ID",IF(INDEX('Opening Schedule'!$G$8:$G$107,MATCH(A271,'Opening Schedule'!$A$8:$A$107,0))&lt;&gt;B271,"Revision mismatch",IF(INDEX('Opening Schedule'!$K$8:$K$107,MATCH(A271,'Opening Schedule'!$A$8:$A$107,0))&lt;&gt;"Recorded","Opening record incomplete","Linked")))="Linked",SUMIFS('Packing Receipt'!$H$118:$H$217,'Packing Receipt'!$F$118:$F$217,A271,'Packing Receipt'!$G$118:$G$217,B271),""))</x:f>
      </x:c>
      <x:c r="I271" s="30" t="str">
        <x:f>IF(A271="","",IF(IF(COUNTIFS('Opening Schedule'!$A$8:$A$107,A271)&lt;&gt;1,"Missing or duplicate Opening ID",IF(INDEX('Opening Schedule'!$G$8:$G$107,MATCH(A271,'Opening Schedule'!$A$8:$A$107,0))&lt;&gt;B271,"Revision mismatch",IF(INDEX('Opening Schedule'!$K$8:$K$107,MATCH(A271,'Opening Schedule'!$A$8:$A$107,0))&lt;&gt;"Recorded","Opening record incomplete","Linked")))="Linked",INDEX('Opening Schedule'!$E$8:$E$107,MATCH(A271,'Opening Schedule'!$A$8:$A$107,0)),""))</x:f>
      </x:c>
      <x:c r="J271" s="30" t="str">
        <x:f>IF(A271="","",IF(IF(COUNTIFS('Opening Schedule'!$A$8:$A$107,A271)&lt;&gt;1,"Missing or duplicate Opening ID",IF(INDEX('Opening Schedule'!$G$8:$G$107,MATCH(A271,'Opening Schedule'!$A$8:$A$107,0))&lt;&gt;B271,"Revision mismatch",IF(INDEX('Opening Schedule'!$K$8:$K$107,MATCH(A271,'Opening Schedule'!$A$8:$A$107,0))&lt;&gt;"Recorded","Opening record incomplete","Linked")))="Linked",I271-H271,""))</x:f>
      </x:c>
      <x:c r="K271" s="25" t="str">
        <x:f>IF(LEN(A271&amp;"")=0,IF(COUNTA(A271,B271,C271,D271,E271,F271)=0,"","Enter Opening ID"),IF(COUNTIFS('Packing Receipt'!$A$228:$A$327,A271)&lt;&gt;1,"Duplicate closure record",IF(IF(COUNTIFS('Opening Schedule'!$A$8:$A$107,A271)&lt;&gt;1,"Missing or duplicate Opening ID",IF(INDEX('Opening Schedule'!$G$8:$G$107,MATCH(A271,'Opening Schedule'!$A$8:$A$107,0))&lt;&gt;B271,"Revision mismatch",IF(INDEX('Opening Schedule'!$K$8:$K$107,MATCH(A271,'Opening Schedule'!$A$8:$A$107,0))&lt;&gt;"Recorded","Opening record incomplete","Linked")))&lt;&gt;"Linked",IF(COUNTIFS('Opening Schedule'!$A$8:$A$107,A271)&lt;&gt;1,"Missing or duplicate Opening ID",IF(INDEX('Opening Schedule'!$G$8:$G$107,MATCH(A271,'Opening Schedule'!$A$8:$A$107,0))&lt;&gt;B271,"Revision mismatch",IF(INDEX('Opening Schedule'!$K$8:$K$107,MATCH(A271,'Opening Schedule'!$A$8:$A$107,0))&lt;&gt;"Recorded","Opening record incomplete","Linked"))),IF(COUNTIFS('Packing Receipt'!$B$8:$B$107,A271)&lt;&gt;COUNTIFS('Packing Receipt'!$B$8:$B$107,A271,'Packing Receipt'!$C$8:$C$107,B271),"Resolve receipt revision differences",IF(COUNTIFS('Packing Receipt'!$B$8:$B$107,A271,'Packing Receipt'!$C$8:$C$107,B271)=0,"Record receipt lines",IF(COUNTIFS('Packing Receipt'!$B$8:$B$107,A271,'Packing Receipt'!$C$8:$C$107,B271)&lt;&gt;COUNTIFS('Packing Receipt'!$B$8:$B$107,A271,'Packing Receipt'!$C$8:$C$107,B271,'Packing Receipt'!$L$8:$L$107,"Linked"),"Resolve invalid receipt lines",IF(COUNTIFS('Packing Receipt'!$B$8:$B$107,A271,'Packing Receipt'!$C$8:$C$107,B271)&lt;&gt;COUNTIFS('Packing Receipt'!$F$118:$F$217,A271,'Packing Receipt'!$G$118:$G$217,B271,'Packing Receipt'!$K$118:$K$217,"Disposition recorded"),"Resolve every receipt disposition",IF(H271&lt;&gt;I271,"Quantity differs from order",IF(C271&lt;&gt;"Yes","Final delivery not declared",IF(D271&lt;&gt;"Close","Receipt remains open",IF(OR(E271="",F271=""),"Record closure person and date",IF(OR(NOT(ISNUMBER(F271)),F271&lt;=0),"Enter valid closure date","Receipt closure recorded"))))))))))))</x:f>
      </x:c>
      <x:c r="L271" s="1"/>
    </x:row>
    <x:row r="272" ht="28" customHeight="1">
      <x:c r="A272" s="23"/>
      <x:c r="B272" s="23"/>
      <x:c r="C272" s="22"/>
      <x:c r="D272" s="22"/>
      <x:c r="E272" s="23"/>
      <x:c r="F272" s="26"/>
      <x:c r="G272" s="30" t="str">
        <x:f>IF(A272="","",IF(IF(COUNTIFS('Opening Schedule'!$A$8:$A$107,A272)&lt;&gt;1,"Missing or duplicate Opening ID",IF(INDEX('Opening Schedule'!$G$8:$G$107,MATCH(A272,'Opening Schedule'!$A$8:$A$107,0))&lt;&gt;B272,"Revision mismatch",IF(INDEX('Opening Schedule'!$K$8:$K$107,MATCH(A272,'Opening Schedule'!$A$8:$A$107,0))&lt;&gt;"Recorded","Opening record incomplete","Linked")))="Linked",SUMIFS('Packing Receipt'!$F$8:$F$107,'Packing Receipt'!$B$8:$B$107,A272,'Packing Receipt'!$C$8:$C$107,B272),""))</x:f>
      </x:c>
      <x:c r="H272" s="30" t="str">
        <x:f>IF(A272="","",IF(IF(COUNTIFS('Opening Schedule'!$A$8:$A$107,A272)&lt;&gt;1,"Missing or duplicate Opening ID",IF(INDEX('Opening Schedule'!$G$8:$G$107,MATCH(A272,'Opening Schedule'!$A$8:$A$107,0))&lt;&gt;B272,"Revision mismatch",IF(INDEX('Opening Schedule'!$K$8:$K$107,MATCH(A272,'Opening Schedule'!$A$8:$A$107,0))&lt;&gt;"Recorded","Opening record incomplete","Linked")))="Linked",SUMIFS('Packing Receipt'!$H$118:$H$217,'Packing Receipt'!$F$118:$F$217,A272,'Packing Receipt'!$G$118:$G$217,B272),""))</x:f>
      </x:c>
      <x:c r="I272" s="30" t="str">
        <x:f>IF(A272="","",IF(IF(COUNTIFS('Opening Schedule'!$A$8:$A$107,A272)&lt;&gt;1,"Missing or duplicate Opening ID",IF(INDEX('Opening Schedule'!$G$8:$G$107,MATCH(A272,'Opening Schedule'!$A$8:$A$107,0))&lt;&gt;B272,"Revision mismatch",IF(INDEX('Opening Schedule'!$K$8:$K$107,MATCH(A272,'Opening Schedule'!$A$8:$A$107,0))&lt;&gt;"Recorded","Opening record incomplete","Linked")))="Linked",INDEX('Opening Schedule'!$E$8:$E$107,MATCH(A272,'Opening Schedule'!$A$8:$A$107,0)),""))</x:f>
      </x:c>
      <x:c r="J272" s="30" t="str">
        <x:f>IF(A272="","",IF(IF(COUNTIFS('Opening Schedule'!$A$8:$A$107,A272)&lt;&gt;1,"Missing or duplicate Opening ID",IF(INDEX('Opening Schedule'!$G$8:$G$107,MATCH(A272,'Opening Schedule'!$A$8:$A$107,0))&lt;&gt;B272,"Revision mismatch",IF(INDEX('Opening Schedule'!$K$8:$K$107,MATCH(A272,'Opening Schedule'!$A$8:$A$107,0))&lt;&gt;"Recorded","Opening record incomplete","Linked")))="Linked",I272-H272,""))</x:f>
      </x:c>
      <x:c r="K272" s="25" t="str">
        <x:f>IF(LEN(A272&amp;"")=0,IF(COUNTA(A272,B272,C272,D272,E272,F272)=0,"","Enter Opening ID"),IF(COUNTIFS('Packing Receipt'!$A$228:$A$327,A272)&lt;&gt;1,"Duplicate closure record",IF(IF(COUNTIFS('Opening Schedule'!$A$8:$A$107,A272)&lt;&gt;1,"Missing or duplicate Opening ID",IF(INDEX('Opening Schedule'!$G$8:$G$107,MATCH(A272,'Opening Schedule'!$A$8:$A$107,0))&lt;&gt;B272,"Revision mismatch",IF(INDEX('Opening Schedule'!$K$8:$K$107,MATCH(A272,'Opening Schedule'!$A$8:$A$107,0))&lt;&gt;"Recorded","Opening record incomplete","Linked")))&lt;&gt;"Linked",IF(COUNTIFS('Opening Schedule'!$A$8:$A$107,A272)&lt;&gt;1,"Missing or duplicate Opening ID",IF(INDEX('Opening Schedule'!$G$8:$G$107,MATCH(A272,'Opening Schedule'!$A$8:$A$107,0))&lt;&gt;B272,"Revision mismatch",IF(INDEX('Opening Schedule'!$K$8:$K$107,MATCH(A272,'Opening Schedule'!$A$8:$A$107,0))&lt;&gt;"Recorded","Opening record incomplete","Linked"))),IF(COUNTIFS('Packing Receipt'!$B$8:$B$107,A272)&lt;&gt;COUNTIFS('Packing Receipt'!$B$8:$B$107,A272,'Packing Receipt'!$C$8:$C$107,B272),"Resolve receipt revision differences",IF(COUNTIFS('Packing Receipt'!$B$8:$B$107,A272,'Packing Receipt'!$C$8:$C$107,B272)=0,"Record receipt lines",IF(COUNTIFS('Packing Receipt'!$B$8:$B$107,A272,'Packing Receipt'!$C$8:$C$107,B272)&lt;&gt;COUNTIFS('Packing Receipt'!$B$8:$B$107,A272,'Packing Receipt'!$C$8:$C$107,B272,'Packing Receipt'!$L$8:$L$107,"Linked"),"Resolve invalid receipt lines",IF(COUNTIFS('Packing Receipt'!$B$8:$B$107,A272,'Packing Receipt'!$C$8:$C$107,B272)&lt;&gt;COUNTIFS('Packing Receipt'!$F$118:$F$217,A272,'Packing Receipt'!$G$118:$G$217,B272,'Packing Receipt'!$K$118:$K$217,"Disposition recorded"),"Resolve every receipt disposition",IF(H272&lt;&gt;I272,"Quantity differs from order",IF(C272&lt;&gt;"Yes","Final delivery not declared",IF(D272&lt;&gt;"Close","Receipt remains open",IF(OR(E272="",F272=""),"Record closure person and date",IF(OR(NOT(ISNUMBER(F272)),F272&lt;=0),"Enter valid closure date","Receipt closure recorded"))))))))))))</x:f>
      </x:c>
      <x:c r="L272" s="1"/>
    </x:row>
    <x:row r="273" ht="28" customHeight="1">
      <x:c r="A273" s="23"/>
      <x:c r="B273" s="23"/>
      <x:c r="C273" s="22"/>
      <x:c r="D273" s="22"/>
      <x:c r="E273" s="23"/>
      <x:c r="F273" s="26"/>
      <x:c r="G273" s="30" t="str">
        <x:f>IF(A273="","",IF(IF(COUNTIFS('Opening Schedule'!$A$8:$A$107,A273)&lt;&gt;1,"Missing or duplicate Opening ID",IF(INDEX('Opening Schedule'!$G$8:$G$107,MATCH(A273,'Opening Schedule'!$A$8:$A$107,0))&lt;&gt;B273,"Revision mismatch",IF(INDEX('Opening Schedule'!$K$8:$K$107,MATCH(A273,'Opening Schedule'!$A$8:$A$107,0))&lt;&gt;"Recorded","Opening record incomplete","Linked")))="Linked",SUMIFS('Packing Receipt'!$F$8:$F$107,'Packing Receipt'!$B$8:$B$107,A273,'Packing Receipt'!$C$8:$C$107,B273),""))</x:f>
      </x:c>
      <x:c r="H273" s="30" t="str">
        <x:f>IF(A273="","",IF(IF(COUNTIFS('Opening Schedule'!$A$8:$A$107,A273)&lt;&gt;1,"Missing or duplicate Opening ID",IF(INDEX('Opening Schedule'!$G$8:$G$107,MATCH(A273,'Opening Schedule'!$A$8:$A$107,0))&lt;&gt;B273,"Revision mismatch",IF(INDEX('Opening Schedule'!$K$8:$K$107,MATCH(A273,'Opening Schedule'!$A$8:$A$107,0))&lt;&gt;"Recorded","Opening record incomplete","Linked")))="Linked",SUMIFS('Packing Receipt'!$H$118:$H$217,'Packing Receipt'!$F$118:$F$217,A273,'Packing Receipt'!$G$118:$G$217,B273),""))</x:f>
      </x:c>
      <x:c r="I273" s="30" t="str">
        <x:f>IF(A273="","",IF(IF(COUNTIFS('Opening Schedule'!$A$8:$A$107,A273)&lt;&gt;1,"Missing or duplicate Opening ID",IF(INDEX('Opening Schedule'!$G$8:$G$107,MATCH(A273,'Opening Schedule'!$A$8:$A$107,0))&lt;&gt;B273,"Revision mismatch",IF(INDEX('Opening Schedule'!$K$8:$K$107,MATCH(A273,'Opening Schedule'!$A$8:$A$107,0))&lt;&gt;"Recorded","Opening record incomplete","Linked")))="Linked",INDEX('Opening Schedule'!$E$8:$E$107,MATCH(A273,'Opening Schedule'!$A$8:$A$107,0)),""))</x:f>
      </x:c>
      <x:c r="J273" s="30" t="str">
        <x:f>IF(A273="","",IF(IF(COUNTIFS('Opening Schedule'!$A$8:$A$107,A273)&lt;&gt;1,"Missing or duplicate Opening ID",IF(INDEX('Opening Schedule'!$G$8:$G$107,MATCH(A273,'Opening Schedule'!$A$8:$A$107,0))&lt;&gt;B273,"Revision mismatch",IF(INDEX('Opening Schedule'!$K$8:$K$107,MATCH(A273,'Opening Schedule'!$A$8:$A$107,0))&lt;&gt;"Recorded","Opening record incomplete","Linked")))="Linked",I273-H273,""))</x:f>
      </x:c>
      <x:c r="K273" s="25" t="str">
        <x:f>IF(LEN(A273&amp;"")=0,IF(COUNTA(A273,B273,C273,D273,E273,F273)=0,"","Enter Opening ID"),IF(COUNTIFS('Packing Receipt'!$A$228:$A$327,A273)&lt;&gt;1,"Duplicate closure record",IF(IF(COUNTIFS('Opening Schedule'!$A$8:$A$107,A273)&lt;&gt;1,"Missing or duplicate Opening ID",IF(INDEX('Opening Schedule'!$G$8:$G$107,MATCH(A273,'Opening Schedule'!$A$8:$A$107,0))&lt;&gt;B273,"Revision mismatch",IF(INDEX('Opening Schedule'!$K$8:$K$107,MATCH(A273,'Opening Schedule'!$A$8:$A$107,0))&lt;&gt;"Recorded","Opening record incomplete","Linked")))&lt;&gt;"Linked",IF(COUNTIFS('Opening Schedule'!$A$8:$A$107,A273)&lt;&gt;1,"Missing or duplicate Opening ID",IF(INDEX('Opening Schedule'!$G$8:$G$107,MATCH(A273,'Opening Schedule'!$A$8:$A$107,0))&lt;&gt;B273,"Revision mismatch",IF(INDEX('Opening Schedule'!$K$8:$K$107,MATCH(A273,'Opening Schedule'!$A$8:$A$107,0))&lt;&gt;"Recorded","Opening record incomplete","Linked"))),IF(COUNTIFS('Packing Receipt'!$B$8:$B$107,A273)&lt;&gt;COUNTIFS('Packing Receipt'!$B$8:$B$107,A273,'Packing Receipt'!$C$8:$C$107,B273),"Resolve receipt revision differences",IF(COUNTIFS('Packing Receipt'!$B$8:$B$107,A273,'Packing Receipt'!$C$8:$C$107,B273)=0,"Record receipt lines",IF(COUNTIFS('Packing Receipt'!$B$8:$B$107,A273,'Packing Receipt'!$C$8:$C$107,B273)&lt;&gt;COUNTIFS('Packing Receipt'!$B$8:$B$107,A273,'Packing Receipt'!$C$8:$C$107,B273,'Packing Receipt'!$L$8:$L$107,"Linked"),"Resolve invalid receipt lines",IF(COUNTIFS('Packing Receipt'!$B$8:$B$107,A273,'Packing Receipt'!$C$8:$C$107,B273)&lt;&gt;COUNTIFS('Packing Receipt'!$F$118:$F$217,A273,'Packing Receipt'!$G$118:$G$217,B273,'Packing Receipt'!$K$118:$K$217,"Disposition recorded"),"Resolve every receipt disposition",IF(H273&lt;&gt;I273,"Quantity differs from order",IF(C273&lt;&gt;"Yes","Final delivery not declared",IF(D273&lt;&gt;"Close","Receipt remains open",IF(OR(E273="",F273=""),"Record closure person and date",IF(OR(NOT(ISNUMBER(F273)),F273&lt;=0),"Enter valid closure date","Receipt closure recorded"))))))))))))</x:f>
      </x:c>
      <x:c r="L273" s="1"/>
    </x:row>
    <x:row r="274" ht="28" customHeight="1">
      <x:c r="A274" s="23"/>
      <x:c r="B274" s="23"/>
      <x:c r="C274" s="22"/>
      <x:c r="D274" s="22"/>
      <x:c r="E274" s="23"/>
      <x:c r="F274" s="26"/>
      <x:c r="G274" s="30" t="str">
        <x:f>IF(A274="","",IF(IF(COUNTIFS('Opening Schedule'!$A$8:$A$107,A274)&lt;&gt;1,"Missing or duplicate Opening ID",IF(INDEX('Opening Schedule'!$G$8:$G$107,MATCH(A274,'Opening Schedule'!$A$8:$A$107,0))&lt;&gt;B274,"Revision mismatch",IF(INDEX('Opening Schedule'!$K$8:$K$107,MATCH(A274,'Opening Schedule'!$A$8:$A$107,0))&lt;&gt;"Recorded","Opening record incomplete","Linked")))="Linked",SUMIFS('Packing Receipt'!$F$8:$F$107,'Packing Receipt'!$B$8:$B$107,A274,'Packing Receipt'!$C$8:$C$107,B274),""))</x:f>
      </x:c>
      <x:c r="H274" s="30" t="str">
        <x:f>IF(A274="","",IF(IF(COUNTIFS('Opening Schedule'!$A$8:$A$107,A274)&lt;&gt;1,"Missing or duplicate Opening ID",IF(INDEX('Opening Schedule'!$G$8:$G$107,MATCH(A274,'Opening Schedule'!$A$8:$A$107,0))&lt;&gt;B274,"Revision mismatch",IF(INDEX('Opening Schedule'!$K$8:$K$107,MATCH(A274,'Opening Schedule'!$A$8:$A$107,0))&lt;&gt;"Recorded","Opening record incomplete","Linked")))="Linked",SUMIFS('Packing Receipt'!$H$118:$H$217,'Packing Receipt'!$F$118:$F$217,A274,'Packing Receipt'!$G$118:$G$217,B274),""))</x:f>
      </x:c>
      <x:c r="I274" s="30" t="str">
        <x:f>IF(A274="","",IF(IF(COUNTIFS('Opening Schedule'!$A$8:$A$107,A274)&lt;&gt;1,"Missing or duplicate Opening ID",IF(INDEX('Opening Schedule'!$G$8:$G$107,MATCH(A274,'Opening Schedule'!$A$8:$A$107,0))&lt;&gt;B274,"Revision mismatch",IF(INDEX('Opening Schedule'!$K$8:$K$107,MATCH(A274,'Opening Schedule'!$A$8:$A$107,0))&lt;&gt;"Recorded","Opening record incomplete","Linked")))="Linked",INDEX('Opening Schedule'!$E$8:$E$107,MATCH(A274,'Opening Schedule'!$A$8:$A$107,0)),""))</x:f>
      </x:c>
      <x:c r="J274" s="30" t="str">
        <x:f>IF(A274="","",IF(IF(COUNTIFS('Opening Schedule'!$A$8:$A$107,A274)&lt;&gt;1,"Missing or duplicate Opening ID",IF(INDEX('Opening Schedule'!$G$8:$G$107,MATCH(A274,'Opening Schedule'!$A$8:$A$107,0))&lt;&gt;B274,"Revision mismatch",IF(INDEX('Opening Schedule'!$K$8:$K$107,MATCH(A274,'Opening Schedule'!$A$8:$A$107,0))&lt;&gt;"Recorded","Opening record incomplete","Linked")))="Linked",I274-H274,""))</x:f>
      </x:c>
      <x:c r="K274" s="25" t="str">
        <x:f>IF(LEN(A274&amp;"")=0,IF(COUNTA(A274,B274,C274,D274,E274,F274)=0,"","Enter Opening ID"),IF(COUNTIFS('Packing Receipt'!$A$228:$A$327,A274)&lt;&gt;1,"Duplicate closure record",IF(IF(COUNTIFS('Opening Schedule'!$A$8:$A$107,A274)&lt;&gt;1,"Missing or duplicate Opening ID",IF(INDEX('Opening Schedule'!$G$8:$G$107,MATCH(A274,'Opening Schedule'!$A$8:$A$107,0))&lt;&gt;B274,"Revision mismatch",IF(INDEX('Opening Schedule'!$K$8:$K$107,MATCH(A274,'Opening Schedule'!$A$8:$A$107,0))&lt;&gt;"Recorded","Opening record incomplete","Linked")))&lt;&gt;"Linked",IF(COUNTIFS('Opening Schedule'!$A$8:$A$107,A274)&lt;&gt;1,"Missing or duplicate Opening ID",IF(INDEX('Opening Schedule'!$G$8:$G$107,MATCH(A274,'Opening Schedule'!$A$8:$A$107,0))&lt;&gt;B274,"Revision mismatch",IF(INDEX('Opening Schedule'!$K$8:$K$107,MATCH(A274,'Opening Schedule'!$A$8:$A$107,0))&lt;&gt;"Recorded","Opening record incomplete","Linked"))),IF(COUNTIFS('Packing Receipt'!$B$8:$B$107,A274)&lt;&gt;COUNTIFS('Packing Receipt'!$B$8:$B$107,A274,'Packing Receipt'!$C$8:$C$107,B274),"Resolve receipt revision differences",IF(COUNTIFS('Packing Receipt'!$B$8:$B$107,A274,'Packing Receipt'!$C$8:$C$107,B274)=0,"Record receipt lines",IF(COUNTIFS('Packing Receipt'!$B$8:$B$107,A274,'Packing Receipt'!$C$8:$C$107,B274)&lt;&gt;COUNTIFS('Packing Receipt'!$B$8:$B$107,A274,'Packing Receipt'!$C$8:$C$107,B274,'Packing Receipt'!$L$8:$L$107,"Linked"),"Resolve invalid receipt lines",IF(COUNTIFS('Packing Receipt'!$B$8:$B$107,A274,'Packing Receipt'!$C$8:$C$107,B274)&lt;&gt;COUNTIFS('Packing Receipt'!$F$118:$F$217,A274,'Packing Receipt'!$G$118:$G$217,B274,'Packing Receipt'!$K$118:$K$217,"Disposition recorded"),"Resolve every receipt disposition",IF(H274&lt;&gt;I274,"Quantity differs from order",IF(C274&lt;&gt;"Yes","Final delivery not declared",IF(D274&lt;&gt;"Close","Receipt remains open",IF(OR(E274="",F274=""),"Record closure person and date",IF(OR(NOT(ISNUMBER(F274)),F274&lt;=0),"Enter valid closure date","Receipt closure recorded"))))))))))))</x:f>
      </x:c>
      <x:c r="L274" s="1"/>
    </x:row>
    <x:row r="275" ht="28" customHeight="1">
      <x:c r="A275" s="23"/>
      <x:c r="B275" s="23"/>
      <x:c r="C275" s="22"/>
      <x:c r="D275" s="22"/>
      <x:c r="E275" s="23"/>
      <x:c r="F275" s="26"/>
      <x:c r="G275" s="30" t="str">
        <x:f>IF(A275="","",IF(IF(COUNTIFS('Opening Schedule'!$A$8:$A$107,A275)&lt;&gt;1,"Missing or duplicate Opening ID",IF(INDEX('Opening Schedule'!$G$8:$G$107,MATCH(A275,'Opening Schedule'!$A$8:$A$107,0))&lt;&gt;B275,"Revision mismatch",IF(INDEX('Opening Schedule'!$K$8:$K$107,MATCH(A275,'Opening Schedule'!$A$8:$A$107,0))&lt;&gt;"Recorded","Opening record incomplete","Linked")))="Linked",SUMIFS('Packing Receipt'!$F$8:$F$107,'Packing Receipt'!$B$8:$B$107,A275,'Packing Receipt'!$C$8:$C$107,B275),""))</x:f>
      </x:c>
      <x:c r="H275" s="30" t="str">
        <x:f>IF(A275="","",IF(IF(COUNTIFS('Opening Schedule'!$A$8:$A$107,A275)&lt;&gt;1,"Missing or duplicate Opening ID",IF(INDEX('Opening Schedule'!$G$8:$G$107,MATCH(A275,'Opening Schedule'!$A$8:$A$107,0))&lt;&gt;B275,"Revision mismatch",IF(INDEX('Opening Schedule'!$K$8:$K$107,MATCH(A275,'Opening Schedule'!$A$8:$A$107,0))&lt;&gt;"Recorded","Opening record incomplete","Linked")))="Linked",SUMIFS('Packing Receipt'!$H$118:$H$217,'Packing Receipt'!$F$118:$F$217,A275,'Packing Receipt'!$G$118:$G$217,B275),""))</x:f>
      </x:c>
      <x:c r="I275" s="30" t="str">
        <x:f>IF(A275="","",IF(IF(COUNTIFS('Opening Schedule'!$A$8:$A$107,A275)&lt;&gt;1,"Missing or duplicate Opening ID",IF(INDEX('Opening Schedule'!$G$8:$G$107,MATCH(A275,'Opening Schedule'!$A$8:$A$107,0))&lt;&gt;B275,"Revision mismatch",IF(INDEX('Opening Schedule'!$K$8:$K$107,MATCH(A275,'Opening Schedule'!$A$8:$A$107,0))&lt;&gt;"Recorded","Opening record incomplete","Linked")))="Linked",INDEX('Opening Schedule'!$E$8:$E$107,MATCH(A275,'Opening Schedule'!$A$8:$A$107,0)),""))</x:f>
      </x:c>
      <x:c r="J275" s="30" t="str">
        <x:f>IF(A275="","",IF(IF(COUNTIFS('Opening Schedule'!$A$8:$A$107,A275)&lt;&gt;1,"Missing or duplicate Opening ID",IF(INDEX('Opening Schedule'!$G$8:$G$107,MATCH(A275,'Opening Schedule'!$A$8:$A$107,0))&lt;&gt;B275,"Revision mismatch",IF(INDEX('Opening Schedule'!$K$8:$K$107,MATCH(A275,'Opening Schedule'!$A$8:$A$107,0))&lt;&gt;"Recorded","Opening record incomplete","Linked")))="Linked",I275-H275,""))</x:f>
      </x:c>
      <x:c r="K275" s="25" t="str">
        <x:f>IF(LEN(A275&amp;"")=0,IF(COUNTA(A275,B275,C275,D275,E275,F275)=0,"","Enter Opening ID"),IF(COUNTIFS('Packing Receipt'!$A$228:$A$327,A275)&lt;&gt;1,"Duplicate closure record",IF(IF(COUNTIFS('Opening Schedule'!$A$8:$A$107,A275)&lt;&gt;1,"Missing or duplicate Opening ID",IF(INDEX('Opening Schedule'!$G$8:$G$107,MATCH(A275,'Opening Schedule'!$A$8:$A$107,0))&lt;&gt;B275,"Revision mismatch",IF(INDEX('Opening Schedule'!$K$8:$K$107,MATCH(A275,'Opening Schedule'!$A$8:$A$107,0))&lt;&gt;"Recorded","Opening record incomplete","Linked")))&lt;&gt;"Linked",IF(COUNTIFS('Opening Schedule'!$A$8:$A$107,A275)&lt;&gt;1,"Missing or duplicate Opening ID",IF(INDEX('Opening Schedule'!$G$8:$G$107,MATCH(A275,'Opening Schedule'!$A$8:$A$107,0))&lt;&gt;B275,"Revision mismatch",IF(INDEX('Opening Schedule'!$K$8:$K$107,MATCH(A275,'Opening Schedule'!$A$8:$A$107,0))&lt;&gt;"Recorded","Opening record incomplete","Linked"))),IF(COUNTIFS('Packing Receipt'!$B$8:$B$107,A275)&lt;&gt;COUNTIFS('Packing Receipt'!$B$8:$B$107,A275,'Packing Receipt'!$C$8:$C$107,B275),"Resolve receipt revision differences",IF(COUNTIFS('Packing Receipt'!$B$8:$B$107,A275,'Packing Receipt'!$C$8:$C$107,B275)=0,"Record receipt lines",IF(COUNTIFS('Packing Receipt'!$B$8:$B$107,A275,'Packing Receipt'!$C$8:$C$107,B275)&lt;&gt;COUNTIFS('Packing Receipt'!$B$8:$B$107,A275,'Packing Receipt'!$C$8:$C$107,B275,'Packing Receipt'!$L$8:$L$107,"Linked"),"Resolve invalid receipt lines",IF(COUNTIFS('Packing Receipt'!$B$8:$B$107,A275,'Packing Receipt'!$C$8:$C$107,B275)&lt;&gt;COUNTIFS('Packing Receipt'!$F$118:$F$217,A275,'Packing Receipt'!$G$118:$G$217,B275,'Packing Receipt'!$K$118:$K$217,"Disposition recorded"),"Resolve every receipt disposition",IF(H275&lt;&gt;I275,"Quantity differs from order",IF(C275&lt;&gt;"Yes","Final delivery not declared",IF(D275&lt;&gt;"Close","Receipt remains open",IF(OR(E275="",F275=""),"Record closure person and date",IF(OR(NOT(ISNUMBER(F275)),F275&lt;=0),"Enter valid closure date","Receipt closure recorded"))))))))))))</x:f>
      </x:c>
      <x:c r="L275" s="1"/>
    </x:row>
    <x:row r="276" ht="28" customHeight="1">
      <x:c r="A276" s="23"/>
      <x:c r="B276" s="23"/>
      <x:c r="C276" s="22"/>
      <x:c r="D276" s="22"/>
      <x:c r="E276" s="23"/>
      <x:c r="F276" s="26"/>
      <x:c r="G276" s="30" t="str">
        <x:f>IF(A276="","",IF(IF(COUNTIFS('Opening Schedule'!$A$8:$A$107,A276)&lt;&gt;1,"Missing or duplicate Opening ID",IF(INDEX('Opening Schedule'!$G$8:$G$107,MATCH(A276,'Opening Schedule'!$A$8:$A$107,0))&lt;&gt;B276,"Revision mismatch",IF(INDEX('Opening Schedule'!$K$8:$K$107,MATCH(A276,'Opening Schedule'!$A$8:$A$107,0))&lt;&gt;"Recorded","Opening record incomplete","Linked")))="Linked",SUMIFS('Packing Receipt'!$F$8:$F$107,'Packing Receipt'!$B$8:$B$107,A276,'Packing Receipt'!$C$8:$C$107,B276),""))</x:f>
      </x:c>
      <x:c r="H276" s="30" t="str">
        <x:f>IF(A276="","",IF(IF(COUNTIFS('Opening Schedule'!$A$8:$A$107,A276)&lt;&gt;1,"Missing or duplicate Opening ID",IF(INDEX('Opening Schedule'!$G$8:$G$107,MATCH(A276,'Opening Schedule'!$A$8:$A$107,0))&lt;&gt;B276,"Revision mismatch",IF(INDEX('Opening Schedule'!$K$8:$K$107,MATCH(A276,'Opening Schedule'!$A$8:$A$107,0))&lt;&gt;"Recorded","Opening record incomplete","Linked")))="Linked",SUMIFS('Packing Receipt'!$H$118:$H$217,'Packing Receipt'!$F$118:$F$217,A276,'Packing Receipt'!$G$118:$G$217,B276),""))</x:f>
      </x:c>
      <x:c r="I276" s="30" t="str">
        <x:f>IF(A276="","",IF(IF(COUNTIFS('Opening Schedule'!$A$8:$A$107,A276)&lt;&gt;1,"Missing or duplicate Opening ID",IF(INDEX('Opening Schedule'!$G$8:$G$107,MATCH(A276,'Opening Schedule'!$A$8:$A$107,0))&lt;&gt;B276,"Revision mismatch",IF(INDEX('Opening Schedule'!$K$8:$K$107,MATCH(A276,'Opening Schedule'!$A$8:$A$107,0))&lt;&gt;"Recorded","Opening record incomplete","Linked")))="Linked",INDEX('Opening Schedule'!$E$8:$E$107,MATCH(A276,'Opening Schedule'!$A$8:$A$107,0)),""))</x:f>
      </x:c>
      <x:c r="J276" s="30" t="str">
        <x:f>IF(A276="","",IF(IF(COUNTIFS('Opening Schedule'!$A$8:$A$107,A276)&lt;&gt;1,"Missing or duplicate Opening ID",IF(INDEX('Opening Schedule'!$G$8:$G$107,MATCH(A276,'Opening Schedule'!$A$8:$A$107,0))&lt;&gt;B276,"Revision mismatch",IF(INDEX('Opening Schedule'!$K$8:$K$107,MATCH(A276,'Opening Schedule'!$A$8:$A$107,0))&lt;&gt;"Recorded","Opening record incomplete","Linked")))="Linked",I276-H276,""))</x:f>
      </x:c>
      <x:c r="K276" s="25" t="str">
        <x:f>IF(LEN(A276&amp;"")=0,IF(COUNTA(A276,B276,C276,D276,E276,F276)=0,"","Enter Opening ID"),IF(COUNTIFS('Packing Receipt'!$A$228:$A$327,A276)&lt;&gt;1,"Duplicate closure record",IF(IF(COUNTIFS('Opening Schedule'!$A$8:$A$107,A276)&lt;&gt;1,"Missing or duplicate Opening ID",IF(INDEX('Opening Schedule'!$G$8:$G$107,MATCH(A276,'Opening Schedule'!$A$8:$A$107,0))&lt;&gt;B276,"Revision mismatch",IF(INDEX('Opening Schedule'!$K$8:$K$107,MATCH(A276,'Opening Schedule'!$A$8:$A$107,0))&lt;&gt;"Recorded","Opening record incomplete","Linked")))&lt;&gt;"Linked",IF(COUNTIFS('Opening Schedule'!$A$8:$A$107,A276)&lt;&gt;1,"Missing or duplicate Opening ID",IF(INDEX('Opening Schedule'!$G$8:$G$107,MATCH(A276,'Opening Schedule'!$A$8:$A$107,0))&lt;&gt;B276,"Revision mismatch",IF(INDEX('Opening Schedule'!$K$8:$K$107,MATCH(A276,'Opening Schedule'!$A$8:$A$107,0))&lt;&gt;"Recorded","Opening record incomplete","Linked"))),IF(COUNTIFS('Packing Receipt'!$B$8:$B$107,A276)&lt;&gt;COUNTIFS('Packing Receipt'!$B$8:$B$107,A276,'Packing Receipt'!$C$8:$C$107,B276),"Resolve receipt revision differences",IF(COUNTIFS('Packing Receipt'!$B$8:$B$107,A276,'Packing Receipt'!$C$8:$C$107,B276)=0,"Record receipt lines",IF(COUNTIFS('Packing Receipt'!$B$8:$B$107,A276,'Packing Receipt'!$C$8:$C$107,B276)&lt;&gt;COUNTIFS('Packing Receipt'!$B$8:$B$107,A276,'Packing Receipt'!$C$8:$C$107,B276,'Packing Receipt'!$L$8:$L$107,"Linked"),"Resolve invalid receipt lines",IF(COUNTIFS('Packing Receipt'!$B$8:$B$107,A276,'Packing Receipt'!$C$8:$C$107,B276)&lt;&gt;COUNTIFS('Packing Receipt'!$F$118:$F$217,A276,'Packing Receipt'!$G$118:$G$217,B276,'Packing Receipt'!$K$118:$K$217,"Disposition recorded"),"Resolve every receipt disposition",IF(H276&lt;&gt;I276,"Quantity differs from order",IF(C276&lt;&gt;"Yes","Final delivery not declared",IF(D276&lt;&gt;"Close","Receipt remains open",IF(OR(E276="",F276=""),"Record closure person and date",IF(OR(NOT(ISNUMBER(F276)),F276&lt;=0),"Enter valid closure date","Receipt closure recorded"))))))))))))</x:f>
      </x:c>
      <x:c r="L276" s="1"/>
    </x:row>
    <x:row r="277" ht="28" customHeight="1">
      <x:c r="A277" s="23"/>
      <x:c r="B277" s="23"/>
      <x:c r="C277" s="22"/>
      <x:c r="D277" s="22"/>
      <x:c r="E277" s="23"/>
      <x:c r="F277" s="26"/>
      <x:c r="G277" s="30" t="str">
        <x:f>IF(A277="","",IF(IF(COUNTIFS('Opening Schedule'!$A$8:$A$107,A277)&lt;&gt;1,"Missing or duplicate Opening ID",IF(INDEX('Opening Schedule'!$G$8:$G$107,MATCH(A277,'Opening Schedule'!$A$8:$A$107,0))&lt;&gt;B277,"Revision mismatch",IF(INDEX('Opening Schedule'!$K$8:$K$107,MATCH(A277,'Opening Schedule'!$A$8:$A$107,0))&lt;&gt;"Recorded","Opening record incomplete","Linked")))="Linked",SUMIFS('Packing Receipt'!$F$8:$F$107,'Packing Receipt'!$B$8:$B$107,A277,'Packing Receipt'!$C$8:$C$107,B277),""))</x:f>
      </x:c>
      <x:c r="H277" s="30" t="str">
        <x:f>IF(A277="","",IF(IF(COUNTIFS('Opening Schedule'!$A$8:$A$107,A277)&lt;&gt;1,"Missing or duplicate Opening ID",IF(INDEX('Opening Schedule'!$G$8:$G$107,MATCH(A277,'Opening Schedule'!$A$8:$A$107,0))&lt;&gt;B277,"Revision mismatch",IF(INDEX('Opening Schedule'!$K$8:$K$107,MATCH(A277,'Opening Schedule'!$A$8:$A$107,0))&lt;&gt;"Recorded","Opening record incomplete","Linked")))="Linked",SUMIFS('Packing Receipt'!$H$118:$H$217,'Packing Receipt'!$F$118:$F$217,A277,'Packing Receipt'!$G$118:$G$217,B277),""))</x:f>
      </x:c>
      <x:c r="I277" s="30" t="str">
        <x:f>IF(A277="","",IF(IF(COUNTIFS('Opening Schedule'!$A$8:$A$107,A277)&lt;&gt;1,"Missing or duplicate Opening ID",IF(INDEX('Opening Schedule'!$G$8:$G$107,MATCH(A277,'Opening Schedule'!$A$8:$A$107,0))&lt;&gt;B277,"Revision mismatch",IF(INDEX('Opening Schedule'!$K$8:$K$107,MATCH(A277,'Opening Schedule'!$A$8:$A$107,0))&lt;&gt;"Recorded","Opening record incomplete","Linked")))="Linked",INDEX('Opening Schedule'!$E$8:$E$107,MATCH(A277,'Opening Schedule'!$A$8:$A$107,0)),""))</x:f>
      </x:c>
      <x:c r="J277" s="30" t="str">
        <x:f>IF(A277="","",IF(IF(COUNTIFS('Opening Schedule'!$A$8:$A$107,A277)&lt;&gt;1,"Missing or duplicate Opening ID",IF(INDEX('Opening Schedule'!$G$8:$G$107,MATCH(A277,'Opening Schedule'!$A$8:$A$107,0))&lt;&gt;B277,"Revision mismatch",IF(INDEX('Opening Schedule'!$K$8:$K$107,MATCH(A277,'Opening Schedule'!$A$8:$A$107,0))&lt;&gt;"Recorded","Opening record incomplete","Linked")))="Linked",I277-H277,""))</x:f>
      </x:c>
      <x:c r="K277" s="25" t="str">
        <x:f>IF(LEN(A277&amp;"")=0,IF(COUNTA(A277,B277,C277,D277,E277,F277)=0,"","Enter Opening ID"),IF(COUNTIFS('Packing Receipt'!$A$228:$A$327,A277)&lt;&gt;1,"Duplicate closure record",IF(IF(COUNTIFS('Opening Schedule'!$A$8:$A$107,A277)&lt;&gt;1,"Missing or duplicate Opening ID",IF(INDEX('Opening Schedule'!$G$8:$G$107,MATCH(A277,'Opening Schedule'!$A$8:$A$107,0))&lt;&gt;B277,"Revision mismatch",IF(INDEX('Opening Schedule'!$K$8:$K$107,MATCH(A277,'Opening Schedule'!$A$8:$A$107,0))&lt;&gt;"Recorded","Opening record incomplete","Linked")))&lt;&gt;"Linked",IF(COUNTIFS('Opening Schedule'!$A$8:$A$107,A277)&lt;&gt;1,"Missing or duplicate Opening ID",IF(INDEX('Opening Schedule'!$G$8:$G$107,MATCH(A277,'Opening Schedule'!$A$8:$A$107,0))&lt;&gt;B277,"Revision mismatch",IF(INDEX('Opening Schedule'!$K$8:$K$107,MATCH(A277,'Opening Schedule'!$A$8:$A$107,0))&lt;&gt;"Recorded","Opening record incomplete","Linked"))),IF(COUNTIFS('Packing Receipt'!$B$8:$B$107,A277)&lt;&gt;COUNTIFS('Packing Receipt'!$B$8:$B$107,A277,'Packing Receipt'!$C$8:$C$107,B277),"Resolve receipt revision differences",IF(COUNTIFS('Packing Receipt'!$B$8:$B$107,A277,'Packing Receipt'!$C$8:$C$107,B277)=0,"Record receipt lines",IF(COUNTIFS('Packing Receipt'!$B$8:$B$107,A277,'Packing Receipt'!$C$8:$C$107,B277)&lt;&gt;COUNTIFS('Packing Receipt'!$B$8:$B$107,A277,'Packing Receipt'!$C$8:$C$107,B277,'Packing Receipt'!$L$8:$L$107,"Linked"),"Resolve invalid receipt lines",IF(COUNTIFS('Packing Receipt'!$B$8:$B$107,A277,'Packing Receipt'!$C$8:$C$107,B277)&lt;&gt;COUNTIFS('Packing Receipt'!$F$118:$F$217,A277,'Packing Receipt'!$G$118:$G$217,B277,'Packing Receipt'!$K$118:$K$217,"Disposition recorded"),"Resolve every receipt disposition",IF(H277&lt;&gt;I277,"Quantity differs from order",IF(C277&lt;&gt;"Yes","Final delivery not declared",IF(D277&lt;&gt;"Close","Receipt remains open",IF(OR(E277="",F277=""),"Record closure person and date",IF(OR(NOT(ISNUMBER(F277)),F277&lt;=0),"Enter valid closure date","Receipt closure recorded"))))))))))))</x:f>
      </x:c>
      <x:c r="L277" s="1"/>
    </x:row>
    <x:row r="278" ht="28" customHeight="1">
      <x:c r="A278" s="23"/>
      <x:c r="B278" s="23"/>
      <x:c r="C278" s="22"/>
      <x:c r="D278" s="22"/>
      <x:c r="E278" s="23"/>
      <x:c r="F278" s="26"/>
      <x:c r="G278" s="30" t="str">
        <x:f>IF(A278="","",IF(IF(COUNTIFS('Opening Schedule'!$A$8:$A$107,A278)&lt;&gt;1,"Missing or duplicate Opening ID",IF(INDEX('Opening Schedule'!$G$8:$G$107,MATCH(A278,'Opening Schedule'!$A$8:$A$107,0))&lt;&gt;B278,"Revision mismatch",IF(INDEX('Opening Schedule'!$K$8:$K$107,MATCH(A278,'Opening Schedule'!$A$8:$A$107,0))&lt;&gt;"Recorded","Opening record incomplete","Linked")))="Linked",SUMIFS('Packing Receipt'!$F$8:$F$107,'Packing Receipt'!$B$8:$B$107,A278,'Packing Receipt'!$C$8:$C$107,B278),""))</x:f>
      </x:c>
      <x:c r="H278" s="30" t="str">
        <x:f>IF(A278="","",IF(IF(COUNTIFS('Opening Schedule'!$A$8:$A$107,A278)&lt;&gt;1,"Missing or duplicate Opening ID",IF(INDEX('Opening Schedule'!$G$8:$G$107,MATCH(A278,'Opening Schedule'!$A$8:$A$107,0))&lt;&gt;B278,"Revision mismatch",IF(INDEX('Opening Schedule'!$K$8:$K$107,MATCH(A278,'Opening Schedule'!$A$8:$A$107,0))&lt;&gt;"Recorded","Opening record incomplete","Linked")))="Linked",SUMIFS('Packing Receipt'!$H$118:$H$217,'Packing Receipt'!$F$118:$F$217,A278,'Packing Receipt'!$G$118:$G$217,B278),""))</x:f>
      </x:c>
      <x:c r="I278" s="30" t="str">
        <x:f>IF(A278="","",IF(IF(COUNTIFS('Opening Schedule'!$A$8:$A$107,A278)&lt;&gt;1,"Missing or duplicate Opening ID",IF(INDEX('Opening Schedule'!$G$8:$G$107,MATCH(A278,'Opening Schedule'!$A$8:$A$107,0))&lt;&gt;B278,"Revision mismatch",IF(INDEX('Opening Schedule'!$K$8:$K$107,MATCH(A278,'Opening Schedule'!$A$8:$A$107,0))&lt;&gt;"Recorded","Opening record incomplete","Linked")))="Linked",INDEX('Opening Schedule'!$E$8:$E$107,MATCH(A278,'Opening Schedule'!$A$8:$A$107,0)),""))</x:f>
      </x:c>
      <x:c r="J278" s="30" t="str">
        <x:f>IF(A278="","",IF(IF(COUNTIFS('Opening Schedule'!$A$8:$A$107,A278)&lt;&gt;1,"Missing or duplicate Opening ID",IF(INDEX('Opening Schedule'!$G$8:$G$107,MATCH(A278,'Opening Schedule'!$A$8:$A$107,0))&lt;&gt;B278,"Revision mismatch",IF(INDEX('Opening Schedule'!$K$8:$K$107,MATCH(A278,'Opening Schedule'!$A$8:$A$107,0))&lt;&gt;"Recorded","Opening record incomplete","Linked")))="Linked",I278-H278,""))</x:f>
      </x:c>
      <x:c r="K278" s="25" t="str">
        <x:f>IF(LEN(A278&amp;"")=0,IF(COUNTA(A278,B278,C278,D278,E278,F278)=0,"","Enter Opening ID"),IF(COUNTIFS('Packing Receipt'!$A$228:$A$327,A278)&lt;&gt;1,"Duplicate closure record",IF(IF(COUNTIFS('Opening Schedule'!$A$8:$A$107,A278)&lt;&gt;1,"Missing or duplicate Opening ID",IF(INDEX('Opening Schedule'!$G$8:$G$107,MATCH(A278,'Opening Schedule'!$A$8:$A$107,0))&lt;&gt;B278,"Revision mismatch",IF(INDEX('Opening Schedule'!$K$8:$K$107,MATCH(A278,'Opening Schedule'!$A$8:$A$107,0))&lt;&gt;"Recorded","Opening record incomplete","Linked")))&lt;&gt;"Linked",IF(COUNTIFS('Opening Schedule'!$A$8:$A$107,A278)&lt;&gt;1,"Missing or duplicate Opening ID",IF(INDEX('Opening Schedule'!$G$8:$G$107,MATCH(A278,'Opening Schedule'!$A$8:$A$107,0))&lt;&gt;B278,"Revision mismatch",IF(INDEX('Opening Schedule'!$K$8:$K$107,MATCH(A278,'Opening Schedule'!$A$8:$A$107,0))&lt;&gt;"Recorded","Opening record incomplete","Linked"))),IF(COUNTIFS('Packing Receipt'!$B$8:$B$107,A278)&lt;&gt;COUNTIFS('Packing Receipt'!$B$8:$B$107,A278,'Packing Receipt'!$C$8:$C$107,B278),"Resolve receipt revision differences",IF(COUNTIFS('Packing Receipt'!$B$8:$B$107,A278,'Packing Receipt'!$C$8:$C$107,B278)=0,"Record receipt lines",IF(COUNTIFS('Packing Receipt'!$B$8:$B$107,A278,'Packing Receipt'!$C$8:$C$107,B278)&lt;&gt;COUNTIFS('Packing Receipt'!$B$8:$B$107,A278,'Packing Receipt'!$C$8:$C$107,B278,'Packing Receipt'!$L$8:$L$107,"Linked"),"Resolve invalid receipt lines",IF(COUNTIFS('Packing Receipt'!$B$8:$B$107,A278,'Packing Receipt'!$C$8:$C$107,B278)&lt;&gt;COUNTIFS('Packing Receipt'!$F$118:$F$217,A278,'Packing Receipt'!$G$118:$G$217,B278,'Packing Receipt'!$K$118:$K$217,"Disposition recorded"),"Resolve every receipt disposition",IF(H278&lt;&gt;I278,"Quantity differs from order",IF(C278&lt;&gt;"Yes","Final delivery not declared",IF(D278&lt;&gt;"Close","Receipt remains open",IF(OR(E278="",F278=""),"Record closure person and date",IF(OR(NOT(ISNUMBER(F278)),F278&lt;=0),"Enter valid closure date","Receipt closure recorded"))))))))))))</x:f>
      </x:c>
      <x:c r="L278" s="1"/>
    </x:row>
    <x:row r="279" ht="28" customHeight="1">
      <x:c r="A279" s="23"/>
      <x:c r="B279" s="23"/>
      <x:c r="C279" s="22"/>
      <x:c r="D279" s="22"/>
      <x:c r="E279" s="23"/>
      <x:c r="F279" s="26"/>
      <x:c r="G279" s="30" t="str">
        <x:f>IF(A279="","",IF(IF(COUNTIFS('Opening Schedule'!$A$8:$A$107,A279)&lt;&gt;1,"Missing or duplicate Opening ID",IF(INDEX('Opening Schedule'!$G$8:$G$107,MATCH(A279,'Opening Schedule'!$A$8:$A$107,0))&lt;&gt;B279,"Revision mismatch",IF(INDEX('Opening Schedule'!$K$8:$K$107,MATCH(A279,'Opening Schedule'!$A$8:$A$107,0))&lt;&gt;"Recorded","Opening record incomplete","Linked")))="Linked",SUMIFS('Packing Receipt'!$F$8:$F$107,'Packing Receipt'!$B$8:$B$107,A279,'Packing Receipt'!$C$8:$C$107,B279),""))</x:f>
      </x:c>
      <x:c r="H279" s="30" t="str">
        <x:f>IF(A279="","",IF(IF(COUNTIFS('Opening Schedule'!$A$8:$A$107,A279)&lt;&gt;1,"Missing or duplicate Opening ID",IF(INDEX('Opening Schedule'!$G$8:$G$107,MATCH(A279,'Opening Schedule'!$A$8:$A$107,0))&lt;&gt;B279,"Revision mismatch",IF(INDEX('Opening Schedule'!$K$8:$K$107,MATCH(A279,'Opening Schedule'!$A$8:$A$107,0))&lt;&gt;"Recorded","Opening record incomplete","Linked")))="Linked",SUMIFS('Packing Receipt'!$H$118:$H$217,'Packing Receipt'!$F$118:$F$217,A279,'Packing Receipt'!$G$118:$G$217,B279),""))</x:f>
      </x:c>
      <x:c r="I279" s="30" t="str">
        <x:f>IF(A279="","",IF(IF(COUNTIFS('Opening Schedule'!$A$8:$A$107,A279)&lt;&gt;1,"Missing or duplicate Opening ID",IF(INDEX('Opening Schedule'!$G$8:$G$107,MATCH(A279,'Opening Schedule'!$A$8:$A$107,0))&lt;&gt;B279,"Revision mismatch",IF(INDEX('Opening Schedule'!$K$8:$K$107,MATCH(A279,'Opening Schedule'!$A$8:$A$107,0))&lt;&gt;"Recorded","Opening record incomplete","Linked")))="Linked",INDEX('Opening Schedule'!$E$8:$E$107,MATCH(A279,'Opening Schedule'!$A$8:$A$107,0)),""))</x:f>
      </x:c>
      <x:c r="J279" s="30" t="str">
        <x:f>IF(A279="","",IF(IF(COUNTIFS('Opening Schedule'!$A$8:$A$107,A279)&lt;&gt;1,"Missing or duplicate Opening ID",IF(INDEX('Opening Schedule'!$G$8:$G$107,MATCH(A279,'Opening Schedule'!$A$8:$A$107,0))&lt;&gt;B279,"Revision mismatch",IF(INDEX('Opening Schedule'!$K$8:$K$107,MATCH(A279,'Opening Schedule'!$A$8:$A$107,0))&lt;&gt;"Recorded","Opening record incomplete","Linked")))="Linked",I279-H279,""))</x:f>
      </x:c>
      <x:c r="K279" s="25" t="str">
        <x:f>IF(LEN(A279&amp;"")=0,IF(COUNTA(A279,B279,C279,D279,E279,F279)=0,"","Enter Opening ID"),IF(COUNTIFS('Packing Receipt'!$A$228:$A$327,A279)&lt;&gt;1,"Duplicate closure record",IF(IF(COUNTIFS('Opening Schedule'!$A$8:$A$107,A279)&lt;&gt;1,"Missing or duplicate Opening ID",IF(INDEX('Opening Schedule'!$G$8:$G$107,MATCH(A279,'Opening Schedule'!$A$8:$A$107,0))&lt;&gt;B279,"Revision mismatch",IF(INDEX('Opening Schedule'!$K$8:$K$107,MATCH(A279,'Opening Schedule'!$A$8:$A$107,0))&lt;&gt;"Recorded","Opening record incomplete","Linked")))&lt;&gt;"Linked",IF(COUNTIFS('Opening Schedule'!$A$8:$A$107,A279)&lt;&gt;1,"Missing or duplicate Opening ID",IF(INDEX('Opening Schedule'!$G$8:$G$107,MATCH(A279,'Opening Schedule'!$A$8:$A$107,0))&lt;&gt;B279,"Revision mismatch",IF(INDEX('Opening Schedule'!$K$8:$K$107,MATCH(A279,'Opening Schedule'!$A$8:$A$107,0))&lt;&gt;"Recorded","Opening record incomplete","Linked"))),IF(COUNTIFS('Packing Receipt'!$B$8:$B$107,A279)&lt;&gt;COUNTIFS('Packing Receipt'!$B$8:$B$107,A279,'Packing Receipt'!$C$8:$C$107,B279),"Resolve receipt revision differences",IF(COUNTIFS('Packing Receipt'!$B$8:$B$107,A279,'Packing Receipt'!$C$8:$C$107,B279)=0,"Record receipt lines",IF(COUNTIFS('Packing Receipt'!$B$8:$B$107,A279,'Packing Receipt'!$C$8:$C$107,B279)&lt;&gt;COUNTIFS('Packing Receipt'!$B$8:$B$107,A279,'Packing Receipt'!$C$8:$C$107,B279,'Packing Receipt'!$L$8:$L$107,"Linked"),"Resolve invalid receipt lines",IF(COUNTIFS('Packing Receipt'!$B$8:$B$107,A279,'Packing Receipt'!$C$8:$C$107,B279)&lt;&gt;COUNTIFS('Packing Receipt'!$F$118:$F$217,A279,'Packing Receipt'!$G$118:$G$217,B279,'Packing Receipt'!$K$118:$K$217,"Disposition recorded"),"Resolve every receipt disposition",IF(H279&lt;&gt;I279,"Quantity differs from order",IF(C279&lt;&gt;"Yes","Final delivery not declared",IF(D279&lt;&gt;"Close","Receipt remains open",IF(OR(E279="",F279=""),"Record closure person and date",IF(OR(NOT(ISNUMBER(F279)),F279&lt;=0),"Enter valid closure date","Receipt closure recorded"))))))))))))</x:f>
      </x:c>
      <x:c r="L279" s="1"/>
    </x:row>
    <x:row r="280" ht="28" customHeight="1">
      <x:c r="A280" s="23"/>
      <x:c r="B280" s="23"/>
      <x:c r="C280" s="22"/>
      <x:c r="D280" s="22"/>
      <x:c r="E280" s="23"/>
      <x:c r="F280" s="26"/>
      <x:c r="G280" s="30" t="str">
        <x:f>IF(A280="","",IF(IF(COUNTIFS('Opening Schedule'!$A$8:$A$107,A280)&lt;&gt;1,"Missing or duplicate Opening ID",IF(INDEX('Opening Schedule'!$G$8:$G$107,MATCH(A280,'Opening Schedule'!$A$8:$A$107,0))&lt;&gt;B280,"Revision mismatch",IF(INDEX('Opening Schedule'!$K$8:$K$107,MATCH(A280,'Opening Schedule'!$A$8:$A$107,0))&lt;&gt;"Recorded","Opening record incomplete","Linked")))="Linked",SUMIFS('Packing Receipt'!$F$8:$F$107,'Packing Receipt'!$B$8:$B$107,A280,'Packing Receipt'!$C$8:$C$107,B280),""))</x:f>
      </x:c>
      <x:c r="H280" s="30" t="str">
        <x:f>IF(A280="","",IF(IF(COUNTIFS('Opening Schedule'!$A$8:$A$107,A280)&lt;&gt;1,"Missing or duplicate Opening ID",IF(INDEX('Opening Schedule'!$G$8:$G$107,MATCH(A280,'Opening Schedule'!$A$8:$A$107,0))&lt;&gt;B280,"Revision mismatch",IF(INDEX('Opening Schedule'!$K$8:$K$107,MATCH(A280,'Opening Schedule'!$A$8:$A$107,0))&lt;&gt;"Recorded","Opening record incomplete","Linked")))="Linked",SUMIFS('Packing Receipt'!$H$118:$H$217,'Packing Receipt'!$F$118:$F$217,A280,'Packing Receipt'!$G$118:$G$217,B280),""))</x:f>
      </x:c>
      <x:c r="I280" s="30" t="str">
        <x:f>IF(A280="","",IF(IF(COUNTIFS('Opening Schedule'!$A$8:$A$107,A280)&lt;&gt;1,"Missing or duplicate Opening ID",IF(INDEX('Opening Schedule'!$G$8:$G$107,MATCH(A280,'Opening Schedule'!$A$8:$A$107,0))&lt;&gt;B280,"Revision mismatch",IF(INDEX('Opening Schedule'!$K$8:$K$107,MATCH(A280,'Opening Schedule'!$A$8:$A$107,0))&lt;&gt;"Recorded","Opening record incomplete","Linked")))="Linked",INDEX('Opening Schedule'!$E$8:$E$107,MATCH(A280,'Opening Schedule'!$A$8:$A$107,0)),""))</x:f>
      </x:c>
      <x:c r="J280" s="30" t="str">
        <x:f>IF(A280="","",IF(IF(COUNTIFS('Opening Schedule'!$A$8:$A$107,A280)&lt;&gt;1,"Missing or duplicate Opening ID",IF(INDEX('Opening Schedule'!$G$8:$G$107,MATCH(A280,'Opening Schedule'!$A$8:$A$107,0))&lt;&gt;B280,"Revision mismatch",IF(INDEX('Opening Schedule'!$K$8:$K$107,MATCH(A280,'Opening Schedule'!$A$8:$A$107,0))&lt;&gt;"Recorded","Opening record incomplete","Linked")))="Linked",I280-H280,""))</x:f>
      </x:c>
      <x:c r="K280" s="25" t="str">
        <x:f>IF(LEN(A280&amp;"")=0,IF(COUNTA(A280,B280,C280,D280,E280,F280)=0,"","Enter Opening ID"),IF(COUNTIFS('Packing Receipt'!$A$228:$A$327,A280)&lt;&gt;1,"Duplicate closure record",IF(IF(COUNTIFS('Opening Schedule'!$A$8:$A$107,A280)&lt;&gt;1,"Missing or duplicate Opening ID",IF(INDEX('Opening Schedule'!$G$8:$G$107,MATCH(A280,'Opening Schedule'!$A$8:$A$107,0))&lt;&gt;B280,"Revision mismatch",IF(INDEX('Opening Schedule'!$K$8:$K$107,MATCH(A280,'Opening Schedule'!$A$8:$A$107,0))&lt;&gt;"Recorded","Opening record incomplete","Linked")))&lt;&gt;"Linked",IF(COUNTIFS('Opening Schedule'!$A$8:$A$107,A280)&lt;&gt;1,"Missing or duplicate Opening ID",IF(INDEX('Opening Schedule'!$G$8:$G$107,MATCH(A280,'Opening Schedule'!$A$8:$A$107,0))&lt;&gt;B280,"Revision mismatch",IF(INDEX('Opening Schedule'!$K$8:$K$107,MATCH(A280,'Opening Schedule'!$A$8:$A$107,0))&lt;&gt;"Recorded","Opening record incomplete","Linked"))),IF(COUNTIFS('Packing Receipt'!$B$8:$B$107,A280)&lt;&gt;COUNTIFS('Packing Receipt'!$B$8:$B$107,A280,'Packing Receipt'!$C$8:$C$107,B280),"Resolve receipt revision differences",IF(COUNTIFS('Packing Receipt'!$B$8:$B$107,A280,'Packing Receipt'!$C$8:$C$107,B280)=0,"Record receipt lines",IF(COUNTIFS('Packing Receipt'!$B$8:$B$107,A280,'Packing Receipt'!$C$8:$C$107,B280)&lt;&gt;COUNTIFS('Packing Receipt'!$B$8:$B$107,A280,'Packing Receipt'!$C$8:$C$107,B280,'Packing Receipt'!$L$8:$L$107,"Linked"),"Resolve invalid receipt lines",IF(COUNTIFS('Packing Receipt'!$B$8:$B$107,A280,'Packing Receipt'!$C$8:$C$107,B280)&lt;&gt;COUNTIFS('Packing Receipt'!$F$118:$F$217,A280,'Packing Receipt'!$G$118:$G$217,B280,'Packing Receipt'!$K$118:$K$217,"Disposition recorded"),"Resolve every receipt disposition",IF(H280&lt;&gt;I280,"Quantity differs from order",IF(C280&lt;&gt;"Yes","Final delivery not declared",IF(D280&lt;&gt;"Close","Receipt remains open",IF(OR(E280="",F280=""),"Record closure person and date",IF(OR(NOT(ISNUMBER(F280)),F280&lt;=0),"Enter valid closure date","Receipt closure recorded"))))))))))))</x:f>
      </x:c>
      <x:c r="L280" s="1"/>
    </x:row>
    <x:row r="281" ht="28" customHeight="1">
      <x:c r="A281" s="23"/>
      <x:c r="B281" s="23"/>
      <x:c r="C281" s="22"/>
      <x:c r="D281" s="22"/>
      <x:c r="E281" s="23"/>
      <x:c r="F281" s="26"/>
      <x:c r="G281" s="30" t="str">
        <x:f>IF(A281="","",IF(IF(COUNTIFS('Opening Schedule'!$A$8:$A$107,A281)&lt;&gt;1,"Missing or duplicate Opening ID",IF(INDEX('Opening Schedule'!$G$8:$G$107,MATCH(A281,'Opening Schedule'!$A$8:$A$107,0))&lt;&gt;B281,"Revision mismatch",IF(INDEX('Opening Schedule'!$K$8:$K$107,MATCH(A281,'Opening Schedule'!$A$8:$A$107,0))&lt;&gt;"Recorded","Opening record incomplete","Linked")))="Linked",SUMIFS('Packing Receipt'!$F$8:$F$107,'Packing Receipt'!$B$8:$B$107,A281,'Packing Receipt'!$C$8:$C$107,B281),""))</x:f>
      </x:c>
      <x:c r="H281" s="30" t="str">
        <x:f>IF(A281="","",IF(IF(COUNTIFS('Opening Schedule'!$A$8:$A$107,A281)&lt;&gt;1,"Missing or duplicate Opening ID",IF(INDEX('Opening Schedule'!$G$8:$G$107,MATCH(A281,'Opening Schedule'!$A$8:$A$107,0))&lt;&gt;B281,"Revision mismatch",IF(INDEX('Opening Schedule'!$K$8:$K$107,MATCH(A281,'Opening Schedule'!$A$8:$A$107,0))&lt;&gt;"Recorded","Opening record incomplete","Linked")))="Linked",SUMIFS('Packing Receipt'!$H$118:$H$217,'Packing Receipt'!$F$118:$F$217,A281,'Packing Receipt'!$G$118:$G$217,B281),""))</x:f>
      </x:c>
      <x:c r="I281" s="30" t="str">
        <x:f>IF(A281="","",IF(IF(COUNTIFS('Opening Schedule'!$A$8:$A$107,A281)&lt;&gt;1,"Missing or duplicate Opening ID",IF(INDEX('Opening Schedule'!$G$8:$G$107,MATCH(A281,'Opening Schedule'!$A$8:$A$107,0))&lt;&gt;B281,"Revision mismatch",IF(INDEX('Opening Schedule'!$K$8:$K$107,MATCH(A281,'Opening Schedule'!$A$8:$A$107,0))&lt;&gt;"Recorded","Opening record incomplete","Linked")))="Linked",INDEX('Opening Schedule'!$E$8:$E$107,MATCH(A281,'Opening Schedule'!$A$8:$A$107,0)),""))</x:f>
      </x:c>
      <x:c r="J281" s="30" t="str">
        <x:f>IF(A281="","",IF(IF(COUNTIFS('Opening Schedule'!$A$8:$A$107,A281)&lt;&gt;1,"Missing or duplicate Opening ID",IF(INDEX('Opening Schedule'!$G$8:$G$107,MATCH(A281,'Opening Schedule'!$A$8:$A$107,0))&lt;&gt;B281,"Revision mismatch",IF(INDEX('Opening Schedule'!$K$8:$K$107,MATCH(A281,'Opening Schedule'!$A$8:$A$107,0))&lt;&gt;"Recorded","Opening record incomplete","Linked")))="Linked",I281-H281,""))</x:f>
      </x:c>
      <x:c r="K281" s="25" t="str">
        <x:f>IF(LEN(A281&amp;"")=0,IF(COUNTA(A281,B281,C281,D281,E281,F281)=0,"","Enter Opening ID"),IF(COUNTIFS('Packing Receipt'!$A$228:$A$327,A281)&lt;&gt;1,"Duplicate closure record",IF(IF(COUNTIFS('Opening Schedule'!$A$8:$A$107,A281)&lt;&gt;1,"Missing or duplicate Opening ID",IF(INDEX('Opening Schedule'!$G$8:$G$107,MATCH(A281,'Opening Schedule'!$A$8:$A$107,0))&lt;&gt;B281,"Revision mismatch",IF(INDEX('Opening Schedule'!$K$8:$K$107,MATCH(A281,'Opening Schedule'!$A$8:$A$107,0))&lt;&gt;"Recorded","Opening record incomplete","Linked")))&lt;&gt;"Linked",IF(COUNTIFS('Opening Schedule'!$A$8:$A$107,A281)&lt;&gt;1,"Missing or duplicate Opening ID",IF(INDEX('Opening Schedule'!$G$8:$G$107,MATCH(A281,'Opening Schedule'!$A$8:$A$107,0))&lt;&gt;B281,"Revision mismatch",IF(INDEX('Opening Schedule'!$K$8:$K$107,MATCH(A281,'Opening Schedule'!$A$8:$A$107,0))&lt;&gt;"Recorded","Opening record incomplete","Linked"))),IF(COUNTIFS('Packing Receipt'!$B$8:$B$107,A281)&lt;&gt;COUNTIFS('Packing Receipt'!$B$8:$B$107,A281,'Packing Receipt'!$C$8:$C$107,B281),"Resolve receipt revision differences",IF(COUNTIFS('Packing Receipt'!$B$8:$B$107,A281,'Packing Receipt'!$C$8:$C$107,B281)=0,"Record receipt lines",IF(COUNTIFS('Packing Receipt'!$B$8:$B$107,A281,'Packing Receipt'!$C$8:$C$107,B281)&lt;&gt;COUNTIFS('Packing Receipt'!$B$8:$B$107,A281,'Packing Receipt'!$C$8:$C$107,B281,'Packing Receipt'!$L$8:$L$107,"Linked"),"Resolve invalid receipt lines",IF(COUNTIFS('Packing Receipt'!$B$8:$B$107,A281,'Packing Receipt'!$C$8:$C$107,B281)&lt;&gt;COUNTIFS('Packing Receipt'!$F$118:$F$217,A281,'Packing Receipt'!$G$118:$G$217,B281,'Packing Receipt'!$K$118:$K$217,"Disposition recorded"),"Resolve every receipt disposition",IF(H281&lt;&gt;I281,"Quantity differs from order",IF(C281&lt;&gt;"Yes","Final delivery not declared",IF(D281&lt;&gt;"Close","Receipt remains open",IF(OR(E281="",F281=""),"Record closure person and date",IF(OR(NOT(ISNUMBER(F281)),F281&lt;=0),"Enter valid closure date","Receipt closure recorded"))))))))))))</x:f>
      </x:c>
      <x:c r="L281" s="1"/>
    </x:row>
    <x:row r="282" ht="28" customHeight="1">
      <x:c r="A282" s="23"/>
      <x:c r="B282" s="23"/>
      <x:c r="C282" s="22"/>
      <x:c r="D282" s="22"/>
      <x:c r="E282" s="23"/>
      <x:c r="F282" s="26"/>
      <x:c r="G282" s="30" t="str">
        <x:f>IF(A282="","",IF(IF(COUNTIFS('Opening Schedule'!$A$8:$A$107,A282)&lt;&gt;1,"Missing or duplicate Opening ID",IF(INDEX('Opening Schedule'!$G$8:$G$107,MATCH(A282,'Opening Schedule'!$A$8:$A$107,0))&lt;&gt;B282,"Revision mismatch",IF(INDEX('Opening Schedule'!$K$8:$K$107,MATCH(A282,'Opening Schedule'!$A$8:$A$107,0))&lt;&gt;"Recorded","Opening record incomplete","Linked")))="Linked",SUMIFS('Packing Receipt'!$F$8:$F$107,'Packing Receipt'!$B$8:$B$107,A282,'Packing Receipt'!$C$8:$C$107,B282),""))</x:f>
      </x:c>
      <x:c r="H282" s="30" t="str">
        <x:f>IF(A282="","",IF(IF(COUNTIFS('Opening Schedule'!$A$8:$A$107,A282)&lt;&gt;1,"Missing or duplicate Opening ID",IF(INDEX('Opening Schedule'!$G$8:$G$107,MATCH(A282,'Opening Schedule'!$A$8:$A$107,0))&lt;&gt;B282,"Revision mismatch",IF(INDEX('Opening Schedule'!$K$8:$K$107,MATCH(A282,'Opening Schedule'!$A$8:$A$107,0))&lt;&gt;"Recorded","Opening record incomplete","Linked")))="Linked",SUMIFS('Packing Receipt'!$H$118:$H$217,'Packing Receipt'!$F$118:$F$217,A282,'Packing Receipt'!$G$118:$G$217,B282),""))</x:f>
      </x:c>
      <x:c r="I282" s="30" t="str">
        <x:f>IF(A282="","",IF(IF(COUNTIFS('Opening Schedule'!$A$8:$A$107,A282)&lt;&gt;1,"Missing or duplicate Opening ID",IF(INDEX('Opening Schedule'!$G$8:$G$107,MATCH(A282,'Opening Schedule'!$A$8:$A$107,0))&lt;&gt;B282,"Revision mismatch",IF(INDEX('Opening Schedule'!$K$8:$K$107,MATCH(A282,'Opening Schedule'!$A$8:$A$107,0))&lt;&gt;"Recorded","Opening record incomplete","Linked")))="Linked",INDEX('Opening Schedule'!$E$8:$E$107,MATCH(A282,'Opening Schedule'!$A$8:$A$107,0)),""))</x:f>
      </x:c>
      <x:c r="J282" s="30" t="str">
        <x:f>IF(A282="","",IF(IF(COUNTIFS('Opening Schedule'!$A$8:$A$107,A282)&lt;&gt;1,"Missing or duplicate Opening ID",IF(INDEX('Opening Schedule'!$G$8:$G$107,MATCH(A282,'Opening Schedule'!$A$8:$A$107,0))&lt;&gt;B282,"Revision mismatch",IF(INDEX('Opening Schedule'!$K$8:$K$107,MATCH(A282,'Opening Schedule'!$A$8:$A$107,0))&lt;&gt;"Recorded","Opening record incomplete","Linked")))="Linked",I282-H282,""))</x:f>
      </x:c>
      <x:c r="K282" s="25" t="str">
        <x:f>IF(LEN(A282&amp;"")=0,IF(COUNTA(A282,B282,C282,D282,E282,F282)=0,"","Enter Opening ID"),IF(COUNTIFS('Packing Receipt'!$A$228:$A$327,A282)&lt;&gt;1,"Duplicate closure record",IF(IF(COUNTIFS('Opening Schedule'!$A$8:$A$107,A282)&lt;&gt;1,"Missing or duplicate Opening ID",IF(INDEX('Opening Schedule'!$G$8:$G$107,MATCH(A282,'Opening Schedule'!$A$8:$A$107,0))&lt;&gt;B282,"Revision mismatch",IF(INDEX('Opening Schedule'!$K$8:$K$107,MATCH(A282,'Opening Schedule'!$A$8:$A$107,0))&lt;&gt;"Recorded","Opening record incomplete","Linked")))&lt;&gt;"Linked",IF(COUNTIFS('Opening Schedule'!$A$8:$A$107,A282)&lt;&gt;1,"Missing or duplicate Opening ID",IF(INDEX('Opening Schedule'!$G$8:$G$107,MATCH(A282,'Opening Schedule'!$A$8:$A$107,0))&lt;&gt;B282,"Revision mismatch",IF(INDEX('Opening Schedule'!$K$8:$K$107,MATCH(A282,'Opening Schedule'!$A$8:$A$107,0))&lt;&gt;"Recorded","Opening record incomplete","Linked"))),IF(COUNTIFS('Packing Receipt'!$B$8:$B$107,A282)&lt;&gt;COUNTIFS('Packing Receipt'!$B$8:$B$107,A282,'Packing Receipt'!$C$8:$C$107,B282),"Resolve receipt revision differences",IF(COUNTIFS('Packing Receipt'!$B$8:$B$107,A282,'Packing Receipt'!$C$8:$C$107,B282)=0,"Record receipt lines",IF(COUNTIFS('Packing Receipt'!$B$8:$B$107,A282,'Packing Receipt'!$C$8:$C$107,B282)&lt;&gt;COUNTIFS('Packing Receipt'!$B$8:$B$107,A282,'Packing Receipt'!$C$8:$C$107,B282,'Packing Receipt'!$L$8:$L$107,"Linked"),"Resolve invalid receipt lines",IF(COUNTIFS('Packing Receipt'!$B$8:$B$107,A282,'Packing Receipt'!$C$8:$C$107,B282)&lt;&gt;COUNTIFS('Packing Receipt'!$F$118:$F$217,A282,'Packing Receipt'!$G$118:$G$217,B282,'Packing Receipt'!$K$118:$K$217,"Disposition recorded"),"Resolve every receipt disposition",IF(H282&lt;&gt;I282,"Quantity differs from order",IF(C282&lt;&gt;"Yes","Final delivery not declared",IF(D282&lt;&gt;"Close","Receipt remains open",IF(OR(E282="",F282=""),"Record closure person and date",IF(OR(NOT(ISNUMBER(F282)),F282&lt;=0),"Enter valid closure date","Receipt closure recorded"))))))))))))</x:f>
      </x:c>
      <x:c r="L282" s="1"/>
    </x:row>
    <x:row r="283" ht="28" customHeight="1">
      <x:c r="A283" s="23"/>
      <x:c r="B283" s="23"/>
      <x:c r="C283" s="22"/>
      <x:c r="D283" s="22"/>
      <x:c r="E283" s="23"/>
      <x:c r="F283" s="26"/>
      <x:c r="G283" s="30" t="str">
        <x:f>IF(A283="","",IF(IF(COUNTIFS('Opening Schedule'!$A$8:$A$107,A283)&lt;&gt;1,"Missing or duplicate Opening ID",IF(INDEX('Opening Schedule'!$G$8:$G$107,MATCH(A283,'Opening Schedule'!$A$8:$A$107,0))&lt;&gt;B283,"Revision mismatch",IF(INDEX('Opening Schedule'!$K$8:$K$107,MATCH(A283,'Opening Schedule'!$A$8:$A$107,0))&lt;&gt;"Recorded","Opening record incomplete","Linked")))="Linked",SUMIFS('Packing Receipt'!$F$8:$F$107,'Packing Receipt'!$B$8:$B$107,A283,'Packing Receipt'!$C$8:$C$107,B283),""))</x:f>
      </x:c>
      <x:c r="H283" s="30" t="str">
        <x:f>IF(A283="","",IF(IF(COUNTIFS('Opening Schedule'!$A$8:$A$107,A283)&lt;&gt;1,"Missing or duplicate Opening ID",IF(INDEX('Opening Schedule'!$G$8:$G$107,MATCH(A283,'Opening Schedule'!$A$8:$A$107,0))&lt;&gt;B283,"Revision mismatch",IF(INDEX('Opening Schedule'!$K$8:$K$107,MATCH(A283,'Opening Schedule'!$A$8:$A$107,0))&lt;&gt;"Recorded","Opening record incomplete","Linked")))="Linked",SUMIFS('Packing Receipt'!$H$118:$H$217,'Packing Receipt'!$F$118:$F$217,A283,'Packing Receipt'!$G$118:$G$217,B283),""))</x:f>
      </x:c>
      <x:c r="I283" s="30" t="str">
        <x:f>IF(A283="","",IF(IF(COUNTIFS('Opening Schedule'!$A$8:$A$107,A283)&lt;&gt;1,"Missing or duplicate Opening ID",IF(INDEX('Opening Schedule'!$G$8:$G$107,MATCH(A283,'Opening Schedule'!$A$8:$A$107,0))&lt;&gt;B283,"Revision mismatch",IF(INDEX('Opening Schedule'!$K$8:$K$107,MATCH(A283,'Opening Schedule'!$A$8:$A$107,0))&lt;&gt;"Recorded","Opening record incomplete","Linked")))="Linked",INDEX('Opening Schedule'!$E$8:$E$107,MATCH(A283,'Opening Schedule'!$A$8:$A$107,0)),""))</x:f>
      </x:c>
      <x:c r="J283" s="30" t="str">
        <x:f>IF(A283="","",IF(IF(COUNTIFS('Opening Schedule'!$A$8:$A$107,A283)&lt;&gt;1,"Missing or duplicate Opening ID",IF(INDEX('Opening Schedule'!$G$8:$G$107,MATCH(A283,'Opening Schedule'!$A$8:$A$107,0))&lt;&gt;B283,"Revision mismatch",IF(INDEX('Opening Schedule'!$K$8:$K$107,MATCH(A283,'Opening Schedule'!$A$8:$A$107,0))&lt;&gt;"Recorded","Opening record incomplete","Linked")))="Linked",I283-H283,""))</x:f>
      </x:c>
      <x:c r="K283" s="25" t="str">
        <x:f>IF(LEN(A283&amp;"")=0,IF(COUNTA(A283,B283,C283,D283,E283,F283)=0,"","Enter Opening ID"),IF(COUNTIFS('Packing Receipt'!$A$228:$A$327,A283)&lt;&gt;1,"Duplicate closure record",IF(IF(COUNTIFS('Opening Schedule'!$A$8:$A$107,A283)&lt;&gt;1,"Missing or duplicate Opening ID",IF(INDEX('Opening Schedule'!$G$8:$G$107,MATCH(A283,'Opening Schedule'!$A$8:$A$107,0))&lt;&gt;B283,"Revision mismatch",IF(INDEX('Opening Schedule'!$K$8:$K$107,MATCH(A283,'Opening Schedule'!$A$8:$A$107,0))&lt;&gt;"Recorded","Opening record incomplete","Linked")))&lt;&gt;"Linked",IF(COUNTIFS('Opening Schedule'!$A$8:$A$107,A283)&lt;&gt;1,"Missing or duplicate Opening ID",IF(INDEX('Opening Schedule'!$G$8:$G$107,MATCH(A283,'Opening Schedule'!$A$8:$A$107,0))&lt;&gt;B283,"Revision mismatch",IF(INDEX('Opening Schedule'!$K$8:$K$107,MATCH(A283,'Opening Schedule'!$A$8:$A$107,0))&lt;&gt;"Recorded","Opening record incomplete","Linked"))),IF(COUNTIFS('Packing Receipt'!$B$8:$B$107,A283)&lt;&gt;COUNTIFS('Packing Receipt'!$B$8:$B$107,A283,'Packing Receipt'!$C$8:$C$107,B283),"Resolve receipt revision differences",IF(COUNTIFS('Packing Receipt'!$B$8:$B$107,A283,'Packing Receipt'!$C$8:$C$107,B283)=0,"Record receipt lines",IF(COUNTIFS('Packing Receipt'!$B$8:$B$107,A283,'Packing Receipt'!$C$8:$C$107,B283)&lt;&gt;COUNTIFS('Packing Receipt'!$B$8:$B$107,A283,'Packing Receipt'!$C$8:$C$107,B283,'Packing Receipt'!$L$8:$L$107,"Linked"),"Resolve invalid receipt lines",IF(COUNTIFS('Packing Receipt'!$B$8:$B$107,A283,'Packing Receipt'!$C$8:$C$107,B283)&lt;&gt;COUNTIFS('Packing Receipt'!$F$118:$F$217,A283,'Packing Receipt'!$G$118:$G$217,B283,'Packing Receipt'!$K$118:$K$217,"Disposition recorded"),"Resolve every receipt disposition",IF(H283&lt;&gt;I283,"Quantity differs from order",IF(C283&lt;&gt;"Yes","Final delivery not declared",IF(D283&lt;&gt;"Close","Receipt remains open",IF(OR(E283="",F283=""),"Record closure person and date",IF(OR(NOT(ISNUMBER(F283)),F283&lt;=0),"Enter valid closure date","Receipt closure recorded"))))))))))))</x:f>
      </x:c>
      <x:c r="L283" s="1"/>
    </x:row>
    <x:row r="284" ht="28" customHeight="1">
      <x:c r="A284" s="23"/>
      <x:c r="B284" s="23"/>
      <x:c r="C284" s="22"/>
      <x:c r="D284" s="22"/>
      <x:c r="E284" s="23"/>
      <x:c r="F284" s="26"/>
      <x:c r="G284" s="30" t="str">
        <x:f>IF(A284="","",IF(IF(COUNTIFS('Opening Schedule'!$A$8:$A$107,A284)&lt;&gt;1,"Missing or duplicate Opening ID",IF(INDEX('Opening Schedule'!$G$8:$G$107,MATCH(A284,'Opening Schedule'!$A$8:$A$107,0))&lt;&gt;B284,"Revision mismatch",IF(INDEX('Opening Schedule'!$K$8:$K$107,MATCH(A284,'Opening Schedule'!$A$8:$A$107,0))&lt;&gt;"Recorded","Opening record incomplete","Linked")))="Linked",SUMIFS('Packing Receipt'!$F$8:$F$107,'Packing Receipt'!$B$8:$B$107,A284,'Packing Receipt'!$C$8:$C$107,B284),""))</x:f>
      </x:c>
      <x:c r="H284" s="30" t="str">
        <x:f>IF(A284="","",IF(IF(COUNTIFS('Opening Schedule'!$A$8:$A$107,A284)&lt;&gt;1,"Missing or duplicate Opening ID",IF(INDEX('Opening Schedule'!$G$8:$G$107,MATCH(A284,'Opening Schedule'!$A$8:$A$107,0))&lt;&gt;B284,"Revision mismatch",IF(INDEX('Opening Schedule'!$K$8:$K$107,MATCH(A284,'Opening Schedule'!$A$8:$A$107,0))&lt;&gt;"Recorded","Opening record incomplete","Linked")))="Linked",SUMIFS('Packing Receipt'!$H$118:$H$217,'Packing Receipt'!$F$118:$F$217,A284,'Packing Receipt'!$G$118:$G$217,B284),""))</x:f>
      </x:c>
      <x:c r="I284" s="30" t="str">
        <x:f>IF(A284="","",IF(IF(COUNTIFS('Opening Schedule'!$A$8:$A$107,A284)&lt;&gt;1,"Missing or duplicate Opening ID",IF(INDEX('Opening Schedule'!$G$8:$G$107,MATCH(A284,'Opening Schedule'!$A$8:$A$107,0))&lt;&gt;B284,"Revision mismatch",IF(INDEX('Opening Schedule'!$K$8:$K$107,MATCH(A284,'Opening Schedule'!$A$8:$A$107,0))&lt;&gt;"Recorded","Opening record incomplete","Linked")))="Linked",INDEX('Opening Schedule'!$E$8:$E$107,MATCH(A284,'Opening Schedule'!$A$8:$A$107,0)),""))</x:f>
      </x:c>
      <x:c r="J284" s="30" t="str">
        <x:f>IF(A284="","",IF(IF(COUNTIFS('Opening Schedule'!$A$8:$A$107,A284)&lt;&gt;1,"Missing or duplicate Opening ID",IF(INDEX('Opening Schedule'!$G$8:$G$107,MATCH(A284,'Opening Schedule'!$A$8:$A$107,0))&lt;&gt;B284,"Revision mismatch",IF(INDEX('Opening Schedule'!$K$8:$K$107,MATCH(A284,'Opening Schedule'!$A$8:$A$107,0))&lt;&gt;"Recorded","Opening record incomplete","Linked")))="Linked",I284-H284,""))</x:f>
      </x:c>
      <x:c r="K284" s="25" t="str">
        <x:f>IF(LEN(A284&amp;"")=0,IF(COUNTA(A284,B284,C284,D284,E284,F284)=0,"","Enter Opening ID"),IF(COUNTIFS('Packing Receipt'!$A$228:$A$327,A284)&lt;&gt;1,"Duplicate closure record",IF(IF(COUNTIFS('Opening Schedule'!$A$8:$A$107,A284)&lt;&gt;1,"Missing or duplicate Opening ID",IF(INDEX('Opening Schedule'!$G$8:$G$107,MATCH(A284,'Opening Schedule'!$A$8:$A$107,0))&lt;&gt;B284,"Revision mismatch",IF(INDEX('Opening Schedule'!$K$8:$K$107,MATCH(A284,'Opening Schedule'!$A$8:$A$107,0))&lt;&gt;"Recorded","Opening record incomplete","Linked")))&lt;&gt;"Linked",IF(COUNTIFS('Opening Schedule'!$A$8:$A$107,A284)&lt;&gt;1,"Missing or duplicate Opening ID",IF(INDEX('Opening Schedule'!$G$8:$G$107,MATCH(A284,'Opening Schedule'!$A$8:$A$107,0))&lt;&gt;B284,"Revision mismatch",IF(INDEX('Opening Schedule'!$K$8:$K$107,MATCH(A284,'Opening Schedule'!$A$8:$A$107,0))&lt;&gt;"Recorded","Opening record incomplete","Linked"))),IF(COUNTIFS('Packing Receipt'!$B$8:$B$107,A284)&lt;&gt;COUNTIFS('Packing Receipt'!$B$8:$B$107,A284,'Packing Receipt'!$C$8:$C$107,B284),"Resolve receipt revision differences",IF(COUNTIFS('Packing Receipt'!$B$8:$B$107,A284,'Packing Receipt'!$C$8:$C$107,B284)=0,"Record receipt lines",IF(COUNTIFS('Packing Receipt'!$B$8:$B$107,A284,'Packing Receipt'!$C$8:$C$107,B284)&lt;&gt;COUNTIFS('Packing Receipt'!$B$8:$B$107,A284,'Packing Receipt'!$C$8:$C$107,B284,'Packing Receipt'!$L$8:$L$107,"Linked"),"Resolve invalid receipt lines",IF(COUNTIFS('Packing Receipt'!$B$8:$B$107,A284,'Packing Receipt'!$C$8:$C$107,B284)&lt;&gt;COUNTIFS('Packing Receipt'!$F$118:$F$217,A284,'Packing Receipt'!$G$118:$G$217,B284,'Packing Receipt'!$K$118:$K$217,"Disposition recorded"),"Resolve every receipt disposition",IF(H284&lt;&gt;I284,"Quantity differs from order",IF(C284&lt;&gt;"Yes","Final delivery not declared",IF(D284&lt;&gt;"Close","Receipt remains open",IF(OR(E284="",F284=""),"Record closure person and date",IF(OR(NOT(ISNUMBER(F284)),F284&lt;=0),"Enter valid closure date","Receipt closure recorded"))))))))))))</x:f>
      </x:c>
      <x:c r="L284" s="1"/>
    </x:row>
    <x:row r="285" ht="28" customHeight="1">
      <x:c r="A285" s="23"/>
      <x:c r="B285" s="23"/>
      <x:c r="C285" s="22"/>
      <x:c r="D285" s="22"/>
      <x:c r="E285" s="23"/>
      <x:c r="F285" s="26"/>
      <x:c r="G285" s="30" t="str">
        <x:f>IF(A285="","",IF(IF(COUNTIFS('Opening Schedule'!$A$8:$A$107,A285)&lt;&gt;1,"Missing or duplicate Opening ID",IF(INDEX('Opening Schedule'!$G$8:$G$107,MATCH(A285,'Opening Schedule'!$A$8:$A$107,0))&lt;&gt;B285,"Revision mismatch",IF(INDEX('Opening Schedule'!$K$8:$K$107,MATCH(A285,'Opening Schedule'!$A$8:$A$107,0))&lt;&gt;"Recorded","Opening record incomplete","Linked")))="Linked",SUMIFS('Packing Receipt'!$F$8:$F$107,'Packing Receipt'!$B$8:$B$107,A285,'Packing Receipt'!$C$8:$C$107,B285),""))</x:f>
      </x:c>
      <x:c r="H285" s="30" t="str">
        <x:f>IF(A285="","",IF(IF(COUNTIFS('Opening Schedule'!$A$8:$A$107,A285)&lt;&gt;1,"Missing or duplicate Opening ID",IF(INDEX('Opening Schedule'!$G$8:$G$107,MATCH(A285,'Opening Schedule'!$A$8:$A$107,0))&lt;&gt;B285,"Revision mismatch",IF(INDEX('Opening Schedule'!$K$8:$K$107,MATCH(A285,'Opening Schedule'!$A$8:$A$107,0))&lt;&gt;"Recorded","Opening record incomplete","Linked")))="Linked",SUMIFS('Packing Receipt'!$H$118:$H$217,'Packing Receipt'!$F$118:$F$217,A285,'Packing Receipt'!$G$118:$G$217,B285),""))</x:f>
      </x:c>
      <x:c r="I285" s="30" t="str">
        <x:f>IF(A285="","",IF(IF(COUNTIFS('Opening Schedule'!$A$8:$A$107,A285)&lt;&gt;1,"Missing or duplicate Opening ID",IF(INDEX('Opening Schedule'!$G$8:$G$107,MATCH(A285,'Opening Schedule'!$A$8:$A$107,0))&lt;&gt;B285,"Revision mismatch",IF(INDEX('Opening Schedule'!$K$8:$K$107,MATCH(A285,'Opening Schedule'!$A$8:$A$107,0))&lt;&gt;"Recorded","Opening record incomplete","Linked")))="Linked",INDEX('Opening Schedule'!$E$8:$E$107,MATCH(A285,'Opening Schedule'!$A$8:$A$107,0)),""))</x:f>
      </x:c>
      <x:c r="J285" s="30" t="str">
        <x:f>IF(A285="","",IF(IF(COUNTIFS('Opening Schedule'!$A$8:$A$107,A285)&lt;&gt;1,"Missing or duplicate Opening ID",IF(INDEX('Opening Schedule'!$G$8:$G$107,MATCH(A285,'Opening Schedule'!$A$8:$A$107,0))&lt;&gt;B285,"Revision mismatch",IF(INDEX('Opening Schedule'!$K$8:$K$107,MATCH(A285,'Opening Schedule'!$A$8:$A$107,0))&lt;&gt;"Recorded","Opening record incomplete","Linked")))="Linked",I285-H285,""))</x:f>
      </x:c>
      <x:c r="K285" s="25" t="str">
        <x:f>IF(LEN(A285&amp;"")=0,IF(COUNTA(A285,B285,C285,D285,E285,F285)=0,"","Enter Opening ID"),IF(COUNTIFS('Packing Receipt'!$A$228:$A$327,A285)&lt;&gt;1,"Duplicate closure record",IF(IF(COUNTIFS('Opening Schedule'!$A$8:$A$107,A285)&lt;&gt;1,"Missing or duplicate Opening ID",IF(INDEX('Opening Schedule'!$G$8:$G$107,MATCH(A285,'Opening Schedule'!$A$8:$A$107,0))&lt;&gt;B285,"Revision mismatch",IF(INDEX('Opening Schedule'!$K$8:$K$107,MATCH(A285,'Opening Schedule'!$A$8:$A$107,0))&lt;&gt;"Recorded","Opening record incomplete","Linked")))&lt;&gt;"Linked",IF(COUNTIFS('Opening Schedule'!$A$8:$A$107,A285)&lt;&gt;1,"Missing or duplicate Opening ID",IF(INDEX('Opening Schedule'!$G$8:$G$107,MATCH(A285,'Opening Schedule'!$A$8:$A$107,0))&lt;&gt;B285,"Revision mismatch",IF(INDEX('Opening Schedule'!$K$8:$K$107,MATCH(A285,'Opening Schedule'!$A$8:$A$107,0))&lt;&gt;"Recorded","Opening record incomplete","Linked"))),IF(COUNTIFS('Packing Receipt'!$B$8:$B$107,A285)&lt;&gt;COUNTIFS('Packing Receipt'!$B$8:$B$107,A285,'Packing Receipt'!$C$8:$C$107,B285),"Resolve receipt revision differences",IF(COUNTIFS('Packing Receipt'!$B$8:$B$107,A285,'Packing Receipt'!$C$8:$C$107,B285)=0,"Record receipt lines",IF(COUNTIFS('Packing Receipt'!$B$8:$B$107,A285,'Packing Receipt'!$C$8:$C$107,B285)&lt;&gt;COUNTIFS('Packing Receipt'!$B$8:$B$107,A285,'Packing Receipt'!$C$8:$C$107,B285,'Packing Receipt'!$L$8:$L$107,"Linked"),"Resolve invalid receipt lines",IF(COUNTIFS('Packing Receipt'!$B$8:$B$107,A285,'Packing Receipt'!$C$8:$C$107,B285)&lt;&gt;COUNTIFS('Packing Receipt'!$F$118:$F$217,A285,'Packing Receipt'!$G$118:$G$217,B285,'Packing Receipt'!$K$118:$K$217,"Disposition recorded"),"Resolve every receipt disposition",IF(H285&lt;&gt;I285,"Quantity differs from order",IF(C285&lt;&gt;"Yes","Final delivery not declared",IF(D285&lt;&gt;"Close","Receipt remains open",IF(OR(E285="",F285=""),"Record closure person and date",IF(OR(NOT(ISNUMBER(F285)),F285&lt;=0),"Enter valid closure date","Receipt closure recorded"))))))))))))</x:f>
      </x:c>
      <x:c r="L285" s="1"/>
    </x:row>
    <x:row r="286" ht="28" customHeight="1">
      <x:c r="A286" s="23"/>
      <x:c r="B286" s="23"/>
      <x:c r="C286" s="22"/>
      <x:c r="D286" s="22"/>
      <x:c r="E286" s="23"/>
      <x:c r="F286" s="26"/>
      <x:c r="G286" s="30" t="str">
        <x:f>IF(A286="","",IF(IF(COUNTIFS('Opening Schedule'!$A$8:$A$107,A286)&lt;&gt;1,"Missing or duplicate Opening ID",IF(INDEX('Opening Schedule'!$G$8:$G$107,MATCH(A286,'Opening Schedule'!$A$8:$A$107,0))&lt;&gt;B286,"Revision mismatch",IF(INDEX('Opening Schedule'!$K$8:$K$107,MATCH(A286,'Opening Schedule'!$A$8:$A$107,0))&lt;&gt;"Recorded","Opening record incomplete","Linked")))="Linked",SUMIFS('Packing Receipt'!$F$8:$F$107,'Packing Receipt'!$B$8:$B$107,A286,'Packing Receipt'!$C$8:$C$107,B286),""))</x:f>
      </x:c>
      <x:c r="H286" s="30" t="str">
        <x:f>IF(A286="","",IF(IF(COUNTIFS('Opening Schedule'!$A$8:$A$107,A286)&lt;&gt;1,"Missing or duplicate Opening ID",IF(INDEX('Opening Schedule'!$G$8:$G$107,MATCH(A286,'Opening Schedule'!$A$8:$A$107,0))&lt;&gt;B286,"Revision mismatch",IF(INDEX('Opening Schedule'!$K$8:$K$107,MATCH(A286,'Opening Schedule'!$A$8:$A$107,0))&lt;&gt;"Recorded","Opening record incomplete","Linked")))="Linked",SUMIFS('Packing Receipt'!$H$118:$H$217,'Packing Receipt'!$F$118:$F$217,A286,'Packing Receipt'!$G$118:$G$217,B286),""))</x:f>
      </x:c>
      <x:c r="I286" s="30" t="str">
        <x:f>IF(A286="","",IF(IF(COUNTIFS('Opening Schedule'!$A$8:$A$107,A286)&lt;&gt;1,"Missing or duplicate Opening ID",IF(INDEX('Opening Schedule'!$G$8:$G$107,MATCH(A286,'Opening Schedule'!$A$8:$A$107,0))&lt;&gt;B286,"Revision mismatch",IF(INDEX('Opening Schedule'!$K$8:$K$107,MATCH(A286,'Opening Schedule'!$A$8:$A$107,0))&lt;&gt;"Recorded","Opening record incomplete","Linked")))="Linked",INDEX('Opening Schedule'!$E$8:$E$107,MATCH(A286,'Opening Schedule'!$A$8:$A$107,0)),""))</x:f>
      </x:c>
      <x:c r="J286" s="30" t="str">
        <x:f>IF(A286="","",IF(IF(COUNTIFS('Opening Schedule'!$A$8:$A$107,A286)&lt;&gt;1,"Missing or duplicate Opening ID",IF(INDEX('Opening Schedule'!$G$8:$G$107,MATCH(A286,'Opening Schedule'!$A$8:$A$107,0))&lt;&gt;B286,"Revision mismatch",IF(INDEX('Opening Schedule'!$K$8:$K$107,MATCH(A286,'Opening Schedule'!$A$8:$A$107,0))&lt;&gt;"Recorded","Opening record incomplete","Linked")))="Linked",I286-H286,""))</x:f>
      </x:c>
      <x:c r="K286" s="25" t="str">
        <x:f>IF(LEN(A286&amp;"")=0,IF(COUNTA(A286,B286,C286,D286,E286,F286)=0,"","Enter Opening ID"),IF(COUNTIFS('Packing Receipt'!$A$228:$A$327,A286)&lt;&gt;1,"Duplicate closure record",IF(IF(COUNTIFS('Opening Schedule'!$A$8:$A$107,A286)&lt;&gt;1,"Missing or duplicate Opening ID",IF(INDEX('Opening Schedule'!$G$8:$G$107,MATCH(A286,'Opening Schedule'!$A$8:$A$107,0))&lt;&gt;B286,"Revision mismatch",IF(INDEX('Opening Schedule'!$K$8:$K$107,MATCH(A286,'Opening Schedule'!$A$8:$A$107,0))&lt;&gt;"Recorded","Opening record incomplete","Linked")))&lt;&gt;"Linked",IF(COUNTIFS('Opening Schedule'!$A$8:$A$107,A286)&lt;&gt;1,"Missing or duplicate Opening ID",IF(INDEX('Opening Schedule'!$G$8:$G$107,MATCH(A286,'Opening Schedule'!$A$8:$A$107,0))&lt;&gt;B286,"Revision mismatch",IF(INDEX('Opening Schedule'!$K$8:$K$107,MATCH(A286,'Opening Schedule'!$A$8:$A$107,0))&lt;&gt;"Recorded","Opening record incomplete","Linked"))),IF(COUNTIFS('Packing Receipt'!$B$8:$B$107,A286)&lt;&gt;COUNTIFS('Packing Receipt'!$B$8:$B$107,A286,'Packing Receipt'!$C$8:$C$107,B286),"Resolve receipt revision differences",IF(COUNTIFS('Packing Receipt'!$B$8:$B$107,A286,'Packing Receipt'!$C$8:$C$107,B286)=0,"Record receipt lines",IF(COUNTIFS('Packing Receipt'!$B$8:$B$107,A286,'Packing Receipt'!$C$8:$C$107,B286)&lt;&gt;COUNTIFS('Packing Receipt'!$B$8:$B$107,A286,'Packing Receipt'!$C$8:$C$107,B286,'Packing Receipt'!$L$8:$L$107,"Linked"),"Resolve invalid receipt lines",IF(COUNTIFS('Packing Receipt'!$B$8:$B$107,A286,'Packing Receipt'!$C$8:$C$107,B286)&lt;&gt;COUNTIFS('Packing Receipt'!$F$118:$F$217,A286,'Packing Receipt'!$G$118:$G$217,B286,'Packing Receipt'!$K$118:$K$217,"Disposition recorded"),"Resolve every receipt disposition",IF(H286&lt;&gt;I286,"Quantity differs from order",IF(C286&lt;&gt;"Yes","Final delivery not declared",IF(D286&lt;&gt;"Close","Receipt remains open",IF(OR(E286="",F286=""),"Record closure person and date",IF(OR(NOT(ISNUMBER(F286)),F286&lt;=0),"Enter valid closure date","Receipt closure recorded"))))))))))))</x:f>
      </x:c>
      <x:c r="L286" s="1"/>
    </x:row>
    <x:row r="287" ht="28" customHeight="1">
      <x:c r="A287" s="23"/>
      <x:c r="B287" s="23"/>
      <x:c r="C287" s="22"/>
      <x:c r="D287" s="22"/>
      <x:c r="E287" s="23"/>
      <x:c r="F287" s="26"/>
      <x:c r="G287" s="30" t="str">
        <x:f>IF(A287="","",IF(IF(COUNTIFS('Opening Schedule'!$A$8:$A$107,A287)&lt;&gt;1,"Missing or duplicate Opening ID",IF(INDEX('Opening Schedule'!$G$8:$G$107,MATCH(A287,'Opening Schedule'!$A$8:$A$107,0))&lt;&gt;B287,"Revision mismatch",IF(INDEX('Opening Schedule'!$K$8:$K$107,MATCH(A287,'Opening Schedule'!$A$8:$A$107,0))&lt;&gt;"Recorded","Opening record incomplete","Linked")))="Linked",SUMIFS('Packing Receipt'!$F$8:$F$107,'Packing Receipt'!$B$8:$B$107,A287,'Packing Receipt'!$C$8:$C$107,B287),""))</x:f>
      </x:c>
      <x:c r="H287" s="30" t="str">
        <x:f>IF(A287="","",IF(IF(COUNTIFS('Opening Schedule'!$A$8:$A$107,A287)&lt;&gt;1,"Missing or duplicate Opening ID",IF(INDEX('Opening Schedule'!$G$8:$G$107,MATCH(A287,'Opening Schedule'!$A$8:$A$107,0))&lt;&gt;B287,"Revision mismatch",IF(INDEX('Opening Schedule'!$K$8:$K$107,MATCH(A287,'Opening Schedule'!$A$8:$A$107,0))&lt;&gt;"Recorded","Opening record incomplete","Linked")))="Linked",SUMIFS('Packing Receipt'!$H$118:$H$217,'Packing Receipt'!$F$118:$F$217,A287,'Packing Receipt'!$G$118:$G$217,B287),""))</x:f>
      </x:c>
      <x:c r="I287" s="30" t="str">
        <x:f>IF(A287="","",IF(IF(COUNTIFS('Opening Schedule'!$A$8:$A$107,A287)&lt;&gt;1,"Missing or duplicate Opening ID",IF(INDEX('Opening Schedule'!$G$8:$G$107,MATCH(A287,'Opening Schedule'!$A$8:$A$107,0))&lt;&gt;B287,"Revision mismatch",IF(INDEX('Opening Schedule'!$K$8:$K$107,MATCH(A287,'Opening Schedule'!$A$8:$A$107,0))&lt;&gt;"Recorded","Opening record incomplete","Linked")))="Linked",INDEX('Opening Schedule'!$E$8:$E$107,MATCH(A287,'Opening Schedule'!$A$8:$A$107,0)),""))</x:f>
      </x:c>
      <x:c r="J287" s="30" t="str">
        <x:f>IF(A287="","",IF(IF(COUNTIFS('Opening Schedule'!$A$8:$A$107,A287)&lt;&gt;1,"Missing or duplicate Opening ID",IF(INDEX('Opening Schedule'!$G$8:$G$107,MATCH(A287,'Opening Schedule'!$A$8:$A$107,0))&lt;&gt;B287,"Revision mismatch",IF(INDEX('Opening Schedule'!$K$8:$K$107,MATCH(A287,'Opening Schedule'!$A$8:$A$107,0))&lt;&gt;"Recorded","Opening record incomplete","Linked")))="Linked",I287-H287,""))</x:f>
      </x:c>
      <x:c r="K287" s="25" t="str">
        <x:f>IF(LEN(A287&amp;"")=0,IF(COUNTA(A287,B287,C287,D287,E287,F287)=0,"","Enter Opening ID"),IF(COUNTIFS('Packing Receipt'!$A$228:$A$327,A287)&lt;&gt;1,"Duplicate closure record",IF(IF(COUNTIFS('Opening Schedule'!$A$8:$A$107,A287)&lt;&gt;1,"Missing or duplicate Opening ID",IF(INDEX('Opening Schedule'!$G$8:$G$107,MATCH(A287,'Opening Schedule'!$A$8:$A$107,0))&lt;&gt;B287,"Revision mismatch",IF(INDEX('Opening Schedule'!$K$8:$K$107,MATCH(A287,'Opening Schedule'!$A$8:$A$107,0))&lt;&gt;"Recorded","Opening record incomplete","Linked")))&lt;&gt;"Linked",IF(COUNTIFS('Opening Schedule'!$A$8:$A$107,A287)&lt;&gt;1,"Missing or duplicate Opening ID",IF(INDEX('Opening Schedule'!$G$8:$G$107,MATCH(A287,'Opening Schedule'!$A$8:$A$107,0))&lt;&gt;B287,"Revision mismatch",IF(INDEX('Opening Schedule'!$K$8:$K$107,MATCH(A287,'Opening Schedule'!$A$8:$A$107,0))&lt;&gt;"Recorded","Opening record incomplete","Linked"))),IF(COUNTIFS('Packing Receipt'!$B$8:$B$107,A287)&lt;&gt;COUNTIFS('Packing Receipt'!$B$8:$B$107,A287,'Packing Receipt'!$C$8:$C$107,B287),"Resolve receipt revision differences",IF(COUNTIFS('Packing Receipt'!$B$8:$B$107,A287,'Packing Receipt'!$C$8:$C$107,B287)=0,"Record receipt lines",IF(COUNTIFS('Packing Receipt'!$B$8:$B$107,A287,'Packing Receipt'!$C$8:$C$107,B287)&lt;&gt;COUNTIFS('Packing Receipt'!$B$8:$B$107,A287,'Packing Receipt'!$C$8:$C$107,B287,'Packing Receipt'!$L$8:$L$107,"Linked"),"Resolve invalid receipt lines",IF(COUNTIFS('Packing Receipt'!$B$8:$B$107,A287,'Packing Receipt'!$C$8:$C$107,B287)&lt;&gt;COUNTIFS('Packing Receipt'!$F$118:$F$217,A287,'Packing Receipt'!$G$118:$G$217,B287,'Packing Receipt'!$K$118:$K$217,"Disposition recorded"),"Resolve every receipt disposition",IF(H287&lt;&gt;I287,"Quantity differs from order",IF(C287&lt;&gt;"Yes","Final delivery not declared",IF(D287&lt;&gt;"Close","Receipt remains open",IF(OR(E287="",F287=""),"Record closure person and date",IF(OR(NOT(ISNUMBER(F287)),F287&lt;=0),"Enter valid closure date","Receipt closure recorded"))))))))))))</x:f>
      </x:c>
      <x:c r="L287" s="1"/>
    </x:row>
    <x:row r="288" ht="28" customHeight="1">
      <x:c r="A288" s="23"/>
      <x:c r="B288" s="23"/>
      <x:c r="C288" s="22"/>
      <x:c r="D288" s="22"/>
      <x:c r="E288" s="23"/>
      <x:c r="F288" s="26"/>
      <x:c r="G288" s="30" t="str">
        <x:f>IF(A288="","",IF(IF(COUNTIFS('Opening Schedule'!$A$8:$A$107,A288)&lt;&gt;1,"Missing or duplicate Opening ID",IF(INDEX('Opening Schedule'!$G$8:$G$107,MATCH(A288,'Opening Schedule'!$A$8:$A$107,0))&lt;&gt;B288,"Revision mismatch",IF(INDEX('Opening Schedule'!$K$8:$K$107,MATCH(A288,'Opening Schedule'!$A$8:$A$107,0))&lt;&gt;"Recorded","Opening record incomplete","Linked")))="Linked",SUMIFS('Packing Receipt'!$F$8:$F$107,'Packing Receipt'!$B$8:$B$107,A288,'Packing Receipt'!$C$8:$C$107,B288),""))</x:f>
      </x:c>
      <x:c r="H288" s="30" t="str">
        <x:f>IF(A288="","",IF(IF(COUNTIFS('Opening Schedule'!$A$8:$A$107,A288)&lt;&gt;1,"Missing or duplicate Opening ID",IF(INDEX('Opening Schedule'!$G$8:$G$107,MATCH(A288,'Opening Schedule'!$A$8:$A$107,0))&lt;&gt;B288,"Revision mismatch",IF(INDEX('Opening Schedule'!$K$8:$K$107,MATCH(A288,'Opening Schedule'!$A$8:$A$107,0))&lt;&gt;"Recorded","Opening record incomplete","Linked")))="Linked",SUMIFS('Packing Receipt'!$H$118:$H$217,'Packing Receipt'!$F$118:$F$217,A288,'Packing Receipt'!$G$118:$G$217,B288),""))</x:f>
      </x:c>
      <x:c r="I288" s="30" t="str">
        <x:f>IF(A288="","",IF(IF(COUNTIFS('Opening Schedule'!$A$8:$A$107,A288)&lt;&gt;1,"Missing or duplicate Opening ID",IF(INDEX('Opening Schedule'!$G$8:$G$107,MATCH(A288,'Opening Schedule'!$A$8:$A$107,0))&lt;&gt;B288,"Revision mismatch",IF(INDEX('Opening Schedule'!$K$8:$K$107,MATCH(A288,'Opening Schedule'!$A$8:$A$107,0))&lt;&gt;"Recorded","Opening record incomplete","Linked")))="Linked",INDEX('Opening Schedule'!$E$8:$E$107,MATCH(A288,'Opening Schedule'!$A$8:$A$107,0)),""))</x:f>
      </x:c>
      <x:c r="J288" s="30" t="str">
        <x:f>IF(A288="","",IF(IF(COUNTIFS('Opening Schedule'!$A$8:$A$107,A288)&lt;&gt;1,"Missing or duplicate Opening ID",IF(INDEX('Opening Schedule'!$G$8:$G$107,MATCH(A288,'Opening Schedule'!$A$8:$A$107,0))&lt;&gt;B288,"Revision mismatch",IF(INDEX('Opening Schedule'!$K$8:$K$107,MATCH(A288,'Opening Schedule'!$A$8:$A$107,0))&lt;&gt;"Recorded","Opening record incomplete","Linked")))="Linked",I288-H288,""))</x:f>
      </x:c>
      <x:c r="K288" s="25" t="str">
        <x:f>IF(LEN(A288&amp;"")=0,IF(COUNTA(A288,B288,C288,D288,E288,F288)=0,"","Enter Opening ID"),IF(COUNTIFS('Packing Receipt'!$A$228:$A$327,A288)&lt;&gt;1,"Duplicate closure record",IF(IF(COUNTIFS('Opening Schedule'!$A$8:$A$107,A288)&lt;&gt;1,"Missing or duplicate Opening ID",IF(INDEX('Opening Schedule'!$G$8:$G$107,MATCH(A288,'Opening Schedule'!$A$8:$A$107,0))&lt;&gt;B288,"Revision mismatch",IF(INDEX('Opening Schedule'!$K$8:$K$107,MATCH(A288,'Opening Schedule'!$A$8:$A$107,0))&lt;&gt;"Recorded","Opening record incomplete","Linked")))&lt;&gt;"Linked",IF(COUNTIFS('Opening Schedule'!$A$8:$A$107,A288)&lt;&gt;1,"Missing or duplicate Opening ID",IF(INDEX('Opening Schedule'!$G$8:$G$107,MATCH(A288,'Opening Schedule'!$A$8:$A$107,0))&lt;&gt;B288,"Revision mismatch",IF(INDEX('Opening Schedule'!$K$8:$K$107,MATCH(A288,'Opening Schedule'!$A$8:$A$107,0))&lt;&gt;"Recorded","Opening record incomplete","Linked"))),IF(COUNTIFS('Packing Receipt'!$B$8:$B$107,A288)&lt;&gt;COUNTIFS('Packing Receipt'!$B$8:$B$107,A288,'Packing Receipt'!$C$8:$C$107,B288),"Resolve receipt revision differences",IF(COUNTIFS('Packing Receipt'!$B$8:$B$107,A288,'Packing Receipt'!$C$8:$C$107,B288)=0,"Record receipt lines",IF(COUNTIFS('Packing Receipt'!$B$8:$B$107,A288,'Packing Receipt'!$C$8:$C$107,B288)&lt;&gt;COUNTIFS('Packing Receipt'!$B$8:$B$107,A288,'Packing Receipt'!$C$8:$C$107,B288,'Packing Receipt'!$L$8:$L$107,"Linked"),"Resolve invalid receipt lines",IF(COUNTIFS('Packing Receipt'!$B$8:$B$107,A288,'Packing Receipt'!$C$8:$C$107,B288)&lt;&gt;COUNTIFS('Packing Receipt'!$F$118:$F$217,A288,'Packing Receipt'!$G$118:$G$217,B288,'Packing Receipt'!$K$118:$K$217,"Disposition recorded"),"Resolve every receipt disposition",IF(H288&lt;&gt;I288,"Quantity differs from order",IF(C288&lt;&gt;"Yes","Final delivery not declared",IF(D288&lt;&gt;"Close","Receipt remains open",IF(OR(E288="",F288=""),"Record closure person and date",IF(OR(NOT(ISNUMBER(F288)),F288&lt;=0),"Enter valid closure date","Receipt closure recorded"))))))))))))</x:f>
      </x:c>
      <x:c r="L288" s="1"/>
    </x:row>
    <x:row r="289" ht="28" customHeight="1">
      <x:c r="A289" s="23"/>
      <x:c r="B289" s="23"/>
      <x:c r="C289" s="22"/>
      <x:c r="D289" s="22"/>
      <x:c r="E289" s="23"/>
      <x:c r="F289" s="26"/>
      <x:c r="G289" s="30" t="str">
        <x:f>IF(A289="","",IF(IF(COUNTIFS('Opening Schedule'!$A$8:$A$107,A289)&lt;&gt;1,"Missing or duplicate Opening ID",IF(INDEX('Opening Schedule'!$G$8:$G$107,MATCH(A289,'Opening Schedule'!$A$8:$A$107,0))&lt;&gt;B289,"Revision mismatch",IF(INDEX('Opening Schedule'!$K$8:$K$107,MATCH(A289,'Opening Schedule'!$A$8:$A$107,0))&lt;&gt;"Recorded","Opening record incomplete","Linked")))="Linked",SUMIFS('Packing Receipt'!$F$8:$F$107,'Packing Receipt'!$B$8:$B$107,A289,'Packing Receipt'!$C$8:$C$107,B289),""))</x:f>
      </x:c>
      <x:c r="H289" s="30" t="str">
        <x:f>IF(A289="","",IF(IF(COUNTIFS('Opening Schedule'!$A$8:$A$107,A289)&lt;&gt;1,"Missing or duplicate Opening ID",IF(INDEX('Opening Schedule'!$G$8:$G$107,MATCH(A289,'Opening Schedule'!$A$8:$A$107,0))&lt;&gt;B289,"Revision mismatch",IF(INDEX('Opening Schedule'!$K$8:$K$107,MATCH(A289,'Opening Schedule'!$A$8:$A$107,0))&lt;&gt;"Recorded","Opening record incomplete","Linked")))="Linked",SUMIFS('Packing Receipt'!$H$118:$H$217,'Packing Receipt'!$F$118:$F$217,A289,'Packing Receipt'!$G$118:$G$217,B289),""))</x:f>
      </x:c>
      <x:c r="I289" s="30" t="str">
        <x:f>IF(A289="","",IF(IF(COUNTIFS('Opening Schedule'!$A$8:$A$107,A289)&lt;&gt;1,"Missing or duplicate Opening ID",IF(INDEX('Opening Schedule'!$G$8:$G$107,MATCH(A289,'Opening Schedule'!$A$8:$A$107,0))&lt;&gt;B289,"Revision mismatch",IF(INDEX('Opening Schedule'!$K$8:$K$107,MATCH(A289,'Opening Schedule'!$A$8:$A$107,0))&lt;&gt;"Recorded","Opening record incomplete","Linked")))="Linked",INDEX('Opening Schedule'!$E$8:$E$107,MATCH(A289,'Opening Schedule'!$A$8:$A$107,0)),""))</x:f>
      </x:c>
      <x:c r="J289" s="30" t="str">
        <x:f>IF(A289="","",IF(IF(COUNTIFS('Opening Schedule'!$A$8:$A$107,A289)&lt;&gt;1,"Missing or duplicate Opening ID",IF(INDEX('Opening Schedule'!$G$8:$G$107,MATCH(A289,'Opening Schedule'!$A$8:$A$107,0))&lt;&gt;B289,"Revision mismatch",IF(INDEX('Opening Schedule'!$K$8:$K$107,MATCH(A289,'Opening Schedule'!$A$8:$A$107,0))&lt;&gt;"Recorded","Opening record incomplete","Linked")))="Linked",I289-H289,""))</x:f>
      </x:c>
      <x:c r="K289" s="25" t="str">
        <x:f>IF(LEN(A289&amp;"")=0,IF(COUNTA(A289,B289,C289,D289,E289,F289)=0,"","Enter Opening ID"),IF(COUNTIFS('Packing Receipt'!$A$228:$A$327,A289)&lt;&gt;1,"Duplicate closure record",IF(IF(COUNTIFS('Opening Schedule'!$A$8:$A$107,A289)&lt;&gt;1,"Missing or duplicate Opening ID",IF(INDEX('Opening Schedule'!$G$8:$G$107,MATCH(A289,'Opening Schedule'!$A$8:$A$107,0))&lt;&gt;B289,"Revision mismatch",IF(INDEX('Opening Schedule'!$K$8:$K$107,MATCH(A289,'Opening Schedule'!$A$8:$A$107,0))&lt;&gt;"Recorded","Opening record incomplete","Linked")))&lt;&gt;"Linked",IF(COUNTIFS('Opening Schedule'!$A$8:$A$107,A289)&lt;&gt;1,"Missing or duplicate Opening ID",IF(INDEX('Opening Schedule'!$G$8:$G$107,MATCH(A289,'Opening Schedule'!$A$8:$A$107,0))&lt;&gt;B289,"Revision mismatch",IF(INDEX('Opening Schedule'!$K$8:$K$107,MATCH(A289,'Opening Schedule'!$A$8:$A$107,0))&lt;&gt;"Recorded","Opening record incomplete","Linked"))),IF(COUNTIFS('Packing Receipt'!$B$8:$B$107,A289)&lt;&gt;COUNTIFS('Packing Receipt'!$B$8:$B$107,A289,'Packing Receipt'!$C$8:$C$107,B289),"Resolve receipt revision differences",IF(COUNTIFS('Packing Receipt'!$B$8:$B$107,A289,'Packing Receipt'!$C$8:$C$107,B289)=0,"Record receipt lines",IF(COUNTIFS('Packing Receipt'!$B$8:$B$107,A289,'Packing Receipt'!$C$8:$C$107,B289)&lt;&gt;COUNTIFS('Packing Receipt'!$B$8:$B$107,A289,'Packing Receipt'!$C$8:$C$107,B289,'Packing Receipt'!$L$8:$L$107,"Linked"),"Resolve invalid receipt lines",IF(COUNTIFS('Packing Receipt'!$B$8:$B$107,A289,'Packing Receipt'!$C$8:$C$107,B289)&lt;&gt;COUNTIFS('Packing Receipt'!$F$118:$F$217,A289,'Packing Receipt'!$G$118:$G$217,B289,'Packing Receipt'!$K$118:$K$217,"Disposition recorded"),"Resolve every receipt disposition",IF(H289&lt;&gt;I289,"Quantity differs from order",IF(C289&lt;&gt;"Yes","Final delivery not declared",IF(D289&lt;&gt;"Close","Receipt remains open",IF(OR(E289="",F289=""),"Record closure person and date",IF(OR(NOT(ISNUMBER(F289)),F289&lt;=0),"Enter valid closure date","Receipt closure recorded"))))))))))))</x:f>
      </x:c>
      <x:c r="L289" s="1"/>
    </x:row>
    <x:row r="290" ht="28" customHeight="1">
      <x:c r="A290" s="23"/>
      <x:c r="B290" s="23"/>
      <x:c r="C290" s="22"/>
      <x:c r="D290" s="22"/>
      <x:c r="E290" s="23"/>
      <x:c r="F290" s="26"/>
      <x:c r="G290" s="30" t="str">
        <x:f>IF(A290="","",IF(IF(COUNTIFS('Opening Schedule'!$A$8:$A$107,A290)&lt;&gt;1,"Missing or duplicate Opening ID",IF(INDEX('Opening Schedule'!$G$8:$G$107,MATCH(A290,'Opening Schedule'!$A$8:$A$107,0))&lt;&gt;B290,"Revision mismatch",IF(INDEX('Opening Schedule'!$K$8:$K$107,MATCH(A290,'Opening Schedule'!$A$8:$A$107,0))&lt;&gt;"Recorded","Opening record incomplete","Linked")))="Linked",SUMIFS('Packing Receipt'!$F$8:$F$107,'Packing Receipt'!$B$8:$B$107,A290,'Packing Receipt'!$C$8:$C$107,B290),""))</x:f>
      </x:c>
      <x:c r="H290" s="30" t="str">
        <x:f>IF(A290="","",IF(IF(COUNTIFS('Opening Schedule'!$A$8:$A$107,A290)&lt;&gt;1,"Missing or duplicate Opening ID",IF(INDEX('Opening Schedule'!$G$8:$G$107,MATCH(A290,'Opening Schedule'!$A$8:$A$107,0))&lt;&gt;B290,"Revision mismatch",IF(INDEX('Opening Schedule'!$K$8:$K$107,MATCH(A290,'Opening Schedule'!$A$8:$A$107,0))&lt;&gt;"Recorded","Opening record incomplete","Linked")))="Linked",SUMIFS('Packing Receipt'!$H$118:$H$217,'Packing Receipt'!$F$118:$F$217,A290,'Packing Receipt'!$G$118:$G$217,B290),""))</x:f>
      </x:c>
      <x:c r="I290" s="30" t="str">
        <x:f>IF(A290="","",IF(IF(COUNTIFS('Opening Schedule'!$A$8:$A$107,A290)&lt;&gt;1,"Missing or duplicate Opening ID",IF(INDEX('Opening Schedule'!$G$8:$G$107,MATCH(A290,'Opening Schedule'!$A$8:$A$107,0))&lt;&gt;B290,"Revision mismatch",IF(INDEX('Opening Schedule'!$K$8:$K$107,MATCH(A290,'Opening Schedule'!$A$8:$A$107,0))&lt;&gt;"Recorded","Opening record incomplete","Linked")))="Linked",INDEX('Opening Schedule'!$E$8:$E$107,MATCH(A290,'Opening Schedule'!$A$8:$A$107,0)),""))</x:f>
      </x:c>
      <x:c r="J290" s="30" t="str">
        <x:f>IF(A290="","",IF(IF(COUNTIFS('Opening Schedule'!$A$8:$A$107,A290)&lt;&gt;1,"Missing or duplicate Opening ID",IF(INDEX('Opening Schedule'!$G$8:$G$107,MATCH(A290,'Opening Schedule'!$A$8:$A$107,0))&lt;&gt;B290,"Revision mismatch",IF(INDEX('Opening Schedule'!$K$8:$K$107,MATCH(A290,'Opening Schedule'!$A$8:$A$107,0))&lt;&gt;"Recorded","Opening record incomplete","Linked")))="Linked",I290-H290,""))</x:f>
      </x:c>
      <x:c r="K290" s="25" t="str">
        <x:f>IF(LEN(A290&amp;"")=0,IF(COUNTA(A290,B290,C290,D290,E290,F290)=0,"","Enter Opening ID"),IF(COUNTIFS('Packing Receipt'!$A$228:$A$327,A290)&lt;&gt;1,"Duplicate closure record",IF(IF(COUNTIFS('Opening Schedule'!$A$8:$A$107,A290)&lt;&gt;1,"Missing or duplicate Opening ID",IF(INDEX('Opening Schedule'!$G$8:$G$107,MATCH(A290,'Opening Schedule'!$A$8:$A$107,0))&lt;&gt;B290,"Revision mismatch",IF(INDEX('Opening Schedule'!$K$8:$K$107,MATCH(A290,'Opening Schedule'!$A$8:$A$107,0))&lt;&gt;"Recorded","Opening record incomplete","Linked")))&lt;&gt;"Linked",IF(COUNTIFS('Opening Schedule'!$A$8:$A$107,A290)&lt;&gt;1,"Missing or duplicate Opening ID",IF(INDEX('Opening Schedule'!$G$8:$G$107,MATCH(A290,'Opening Schedule'!$A$8:$A$107,0))&lt;&gt;B290,"Revision mismatch",IF(INDEX('Opening Schedule'!$K$8:$K$107,MATCH(A290,'Opening Schedule'!$A$8:$A$107,0))&lt;&gt;"Recorded","Opening record incomplete","Linked"))),IF(COUNTIFS('Packing Receipt'!$B$8:$B$107,A290)&lt;&gt;COUNTIFS('Packing Receipt'!$B$8:$B$107,A290,'Packing Receipt'!$C$8:$C$107,B290),"Resolve receipt revision differences",IF(COUNTIFS('Packing Receipt'!$B$8:$B$107,A290,'Packing Receipt'!$C$8:$C$107,B290)=0,"Record receipt lines",IF(COUNTIFS('Packing Receipt'!$B$8:$B$107,A290,'Packing Receipt'!$C$8:$C$107,B290)&lt;&gt;COUNTIFS('Packing Receipt'!$B$8:$B$107,A290,'Packing Receipt'!$C$8:$C$107,B290,'Packing Receipt'!$L$8:$L$107,"Linked"),"Resolve invalid receipt lines",IF(COUNTIFS('Packing Receipt'!$B$8:$B$107,A290,'Packing Receipt'!$C$8:$C$107,B290)&lt;&gt;COUNTIFS('Packing Receipt'!$F$118:$F$217,A290,'Packing Receipt'!$G$118:$G$217,B290,'Packing Receipt'!$K$118:$K$217,"Disposition recorded"),"Resolve every receipt disposition",IF(H290&lt;&gt;I290,"Quantity differs from order",IF(C290&lt;&gt;"Yes","Final delivery not declared",IF(D290&lt;&gt;"Close","Receipt remains open",IF(OR(E290="",F290=""),"Record closure person and date",IF(OR(NOT(ISNUMBER(F290)),F290&lt;=0),"Enter valid closure date","Receipt closure recorded"))))))))))))</x:f>
      </x:c>
      <x:c r="L290" s="1"/>
    </x:row>
    <x:row r="291" ht="28" customHeight="1">
      <x:c r="A291" s="23"/>
      <x:c r="B291" s="23"/>
      <x:c r="C291" s="22"/>
      <x:c r="D291" s="22"/>
      <x:c r="E291" s="23"/>
      <x:c r="F291" s="26"/>
      <x:c r="G291" s="30" t="str">
        <x:f>IF(A291="","",IF(IF(COUNTIFS('Opening Schedule'!$A$8:$A$107,A291)&lt;&gt;1,"Missing or duplicate Opening ID",IF(INDEX('Opening Schedule'!$G$8:$G$107,MATCH(A291,'Opening Schedule'!$A$8:$A$107,0))&lt;&gt;B291,"Revision mismatch",IF(INDEX('Opening Schedule'!$K$8:$K$107,MATCH(A291,'Opening Schedule'!$A$8:$A$107,0))&lt;&gt;"Recorded","Opening record incomplete","Linked")))="Linked",SUMIFS('Packing Receipt'!$F$8:$F$107,'Packing Receipt'!$B$8:$B$107,A291,'Packing Receipt'!$C$8:$C$107,B291),""))</x:f>
      </x:c>
      <x:c r="H291" s="30" t="str">
        <x:f>IF(A291="","",IF(IF(COUNTIFS('Opening Schedule'!$A$8:$A$107,A291)&lt;&gt;1,"Missing or duplicate Opening ID",IF(INDEX('Opening Schedule'!$G$8:$G$107,MATCH(A291,'Opening Schedule'!$A$8:$A$107,0))&lt;&gt;B291,"Revision mismatch",IF(INDEX('Opening Schedule'!$K$8:$K$107,MATCH(A291,'Opening Schedule'!$A$8:$A$107,0))&lt;&gt;"Recorded","Opening record incomplete","Linked")))="Linked",SUMIFS('Packing Receipt'!$H$118:$H$217,'Packing Receipt'!$F$118:$F$217,A291,'Packing Receipt'!$G$118:$G$217,B291),""))</x:f>
      </x:c>
      <x:c r="I291" s="30" t="str">
        <x:f>IF(A291="","",IF(IF(COUNTIFS('Opening Schedule'!$A$8:$A$107,A291)&lt;&gt;1,"Missing or duplicate Opening ID",IF(INDEX('Opening Schedule'!$G$8:$G$107,MATCH(A291,'Opening Schedule'!$A$8:$A$107,0))&lt;&gt;B291,"Revision mismatch",IF(INDEX('Opening Schedule'!$K$8:$K$107,MATCH(A291,'Opening Schedule'!$A$8:$A$107,0))&lt;&gt;"Recorded","Opening record incomplete","Linked")))="Linked",INDEX('Opening Schedule'!$E$8:$E$107,MATCH(A291,'Opening Schedule'!$A$8:$A$107,0)),""))</x:f>
      </x:c>
      <x:c r="J291" s="30" t="str">
        <x:f>IF(A291="","",IF(IF(COUNTIFS('Opening Schedule'!$A$8:$A$107,A291)&lt;&gt;1,"Missing or duplicate Opening ID",IF(INDEX('Opening Schedule'!$G$8:$G$107,MATCH(A291,'Opening Schedule'!$A$8:$A$107,0))&lt;&gt;B291,"Revision mismatch",IF(INDEX('Opening Schedule'!$K$8:$K$107,MATCH(A291,'Opening Schedule'!$A$8:$A$107,0))&lt;&gt;"Recorded","Opening record incomplete","Linked")))="Linked",I291-H291,""))</x:f>
      </x:c>
      <x:c r="K291" s="25" t="str">
        <x:f>IF(LEN(A291&amp;"")=0,IF(COUNTA(A291,B291,C291,D291,E291,F291)=0,"","Enter Opening ID"),IF(COUNTIFS('Packing Receipt'!$A$228:$A$327,A291)&lt;&gt;1,"Duplicate closure record",IF(IF(COUNTIFS('Opening Schedule'!$A$8:$A$107,A291)&lt;&gt;1,"Missing or duplicate Opening ID",IF(INDEX('Opening Schedule'!$G$8:$G$107,MATCH(A291,'Opening Schedule'!$A$8:$A$107,0))&lt;&gt;B291,"Revision mismatch",IF(INDEX('Opening Schedule'!$K$8:$K$107,MATCH(A291,'Opening Schedule'!$A$8:$A$107,0))&lt;&gt;"Recorded","Opening record incomplete","Linked")))&lt;&gt;"Linked",IF(COUNTIFS('Opening Schedule'!$A$8:$A$107,A291)&lt;&gt;1,"Missing or duplicate Opening ID",IF(INDEX('Opening Schedule'!$G$8:$G$107,MATCH(A291,'Opening Schedule'!$A$8:$A$107,0))&lt;&gt;B291,"Revision mismatch",IF(INDEX('Opening Schedule'!$K$8:$K$107,MATCH(A291,'Opening Schedule'!$A$8:$A$107,0))&lt;&gt;"Recorded","Opening record incomplete","Linked"))),IF(COUNTIFS('Packing Receipt'!$B$8:$B$107,A291)&lt;&gt;COUNTIFS('Packing Receipt'!$B$8:$B$107,A291,'Packing Receipt'!$C$8:$C$107,B291),"Resolve receipt revision differences",IF(COUNTIFS('Packing Receipt'!$B$8:$B$107,A291,'Packing Receipt'!$C$8:$C$107,B291)=0,"Record receipt lines",IF(COUNTIFS('Packing Receipt'!$B$8:$B$107,A291,'Packing Receipt'!$C$8:$C$107,B291)&lt;&gt;COUNTIFS('Packing Receipt'!$B$8:$B$107,A291,'Packing Receipt'!$C$8:$C$107,B291,'Packing Receipt'!$L$8:$L$107,"Linked"),"Resolve invalid receipt lines",IF(COUNTIFS('Packing Receipt'!$B$8:$B$107,A291,'Packing Receipt'!$C$8:$C$107,B291)&lt;&gt;COUNTIFS('Packing Receipt'!$F$118:$F$217,A291,'Packing Receipt'!$G$118:$G$217,B291,'Packing Receipt'!$K$118:$K$217,"Disposition recorded"),"Resolve every receipt disposition",IF(H291&lt;&gt;I291,"Quantity differs from order",IF(C291&lt;&gt;"Yes","Final delivery not declared",IF(D291&lt;&gt;"Close","Receipt remains open",IF(OR(E291="",F291=""),"Record closure person and date",IF(OR(NOT(ISNUMBER(F291)),F291&lt;=0),"Enter valid closure date","Receipt closure recorded"))))))))))))</x:f>
      </x:c>
      <x:c r="L291" s="1"/>
    </x:row>
    <x:row r="292" ht="28" customHeight="1">
      <x:c r="A292" s="23"/>
      <x:c r="B292" s="23"/>
      <x:c r="C292" s="22"/>
      <x:c r="D292" s="22"/>
      <x:c r="E292" s="23"/>
      <x:c r="F292" s="26"/>
      <x:c r="G292" s="30" t="str">
        <x:f>IF(A292="","",IF(IF(COUNTIFS('Opening Schedule'!$A$8:$A$107,A292)&lt;&gt;1,"Missing or duplicate Opening ID",IF(INDEX('Opening Schedule'!$G$8:$G$107,MATCH(A292,'Opening Schedule'!$A$8:$A$107,0))&lt;&gt;B292,"Revision mismatch",IF(INDEX('Opening Schedule'!$K$8:$K$107,MATCH(A292,'Opening Schedule'!$A$8:$A$107,0))&lt;&gt;"Recorded","Opening record incomplete","Linked")))="Linked",SUMIFS('Packing Receipt'!$F$8:$F$107,'Packing Receipt'!$B$8:$B$107,A292,'Packing Receipt'!$C$8:$C$107,B292),""))</x:f>
      </x:c>
      <x:c r="H292" s="30" t="str">
        <x:f>IF(A292="","",IF(IF(COUNTIFS('Opening Schedule'!$A$8:$A$107,A292)&lt;&gt;1,"Missing or duplicate Opening ID",IF(INDEX('Opening Schedule'!$G$8:$G$107,MATCH(A292,'Opening Schedule'!$A$8:$A$107,0))&lt;&gt;B292,"Revision mismatch",IF(INDEX('Opening Schedule'!$K$8:$K$107,MATCH(A292,'Opening Schedule'!$A$8:$A$107,0))&lt;&gt;"Recorded","Opening record incomplete","Linked")))="Linked",SUMIFS('Packing Receipt'!$H$118:$H$217,'Packing Receipt'!$F$118:$F$217,A292,'Packing Receipt'!$G$118:$G$217,B292),""))</x:f>
      </x:c>
      <x:c r="I292" s="30" t="str">
        <x:f>IF(A292="","",IF(IF(COUNTIFS('Opening Schedule'!$A$8:$A$107,A292)&lt;&gt;1,"Missing or duplicate Opening ID",IF(INDEX('Opening Schedule'!$G$8:$G$107,MATCH(A292,'Opening Schedule'!$A$8:$A$107,0))&lt;&gt;B292,"Revision mismatch",IF(INDEX('Opening Schedule'!$K$8:$K$107,MATCH(A292,'Opening Schedule'!$A$8:$A$107,0))&lt;&gt;"Recorded","Opening record incomplete","Linked")))="Linked",INDEX('Opening Schedule'!$E$8:$E$107,MATCH(A292,'Opening Schedule'!$A$8:$A$107,0)),""))</x:f>
      </x:c>
      <x:c r="J292" s="30" t="str">
        <x:f>IF(A292="","",IF(IF(COUNTIFS('Opening Schedule'!$A$8:$A$107,A292)&lt;&gt;1,"Missing or duplicate Opening ID",IF(INDEX('Opening Schedule'!$G$8:$G$107,MATCH(A292,'Opening Schedule'!$A$8:$A$107,0))&lt;&gt;B292,"Revision mismatch",IF(INDEX('Opening Schedule'!$K$8:$K$107,MATCH(A292,'Opening Schedule'!$A$8:$A$107,0))&lt;&gt;"Recorded","Opening record incomplete","Linked")))="Linked",I292-H292,""))</x:f>
      </x:c>
      <x:c r="K292" s="25" t="str">
        <x:f>IF(LEN(A292&amp;"")=0,IF(COUNTA(A292,B292,C292,D292,E292,F292)=0,"","Enter Opening ID"),IF(COUNTIFS('Packing Receipt'!$A$228:$A$327,A292)&lt;&gt;1,"Duplicate closure record",IF(IF(COUNTIFS('Opening Schedule'!$A$8:$A$107,A292)&lt;&gt;1,"Missing or duplicate Opening ID",IF(INDEX('Opening Schedule'!$G$8:$G$107,MATCH(A292,'Opening Schedule'!$A$8:$A$107,0))&lt;&gt;B292,"Revision mismatch",IF(INDEX('Opening Schedule'!$K$8:$K$107,MATCH(A292,'Opening Schedule'!$A$8:$A$107,0))&lt;&gt;"Recorded","Opening record incomplete","Linked")))&lt;&gt;"Linked",IF(COUNTIFS('Opening Schedule'!$A$8:$A$107,A292)&lt;&gt;1,"Missing or duplicate Opening ID",IF(INDEX('Opening Schedule'!$G$8:$G$107,MATCH(A292,'Opening Schedule'!$A$8:$A$107,0))&lt;&gt;B292,"Revision mismatch",IF(INDEX('Opening Schedule'!$K$8:$K$107,MATCH(A292,'Opening Schedule'!$A$8:$A$107,0))&lt;&gt;"Recorded","Opening record incomplete","Linked"))),IF(COUNTIFS('Packing Receipt'!$B$8:$B$107,A292)&lt;&gt;COUNTIFS('Packing Receipt'!$B$8:$B$107,A292,'Packing Receipt'!$C$8:$C$107,B292),"Resolve receipt revision differences",IF(COUNTIFS('Packing Receipt'!$B$8:$B$107,A292,'Packing Receipt'!$C$8:$C$107,B292)=0,"Record receipt lines",IF(COUNTIFS('Packing Receipt'!$B$8:$B$107,A292,'Packing Receipt'!$C$8:$C$107,B292)&lt;&gt;COUNTIFS('Packing Receipt'!$B$8:$B$107,A292,'Packing Receipt'!$C$8:$C$107,B292,'Packing Receipt'!$L$8:$L$107,"Linked"),"Resolve invalid receipt lines",IF(COUNTIFS('Packing Receipt'!$B$8:$B$107,A292,'Packing Receipt'!$C$8:$C$107,B292)&lt;&gt;COUNTIFS('Packing Receipt'!$F$118:$F$217,A292,'Packing Receipt'!$G$118:$G$217,B292,'Packing Receipt'!$K$118:$K$217,"Disposition recorded"),"Resolve every receipt disposition",IF(H292&lt;&gt;I292,"Quantity differs from order",IF(C292&lt;&gt;"Yes","Final delivery not declared",IF(D292&lt;&gt;"Close","Receipt remains open",IF(OR(E292="",F292=""),"Record closure person and date",IF(OR(NOT(ISNUMBER(F292)),F292&lt;=0),"Enter valid closure date","Receipt closure recorded"))))))))))))</x:f>
      </x:c>
      <x:c r="L292" s="1"/>
    </x:row>
    <x:row r="293" ht="28" customHeight="1">
      <x:c r="A293" s="23"/>
      <x:c r="B293" s="23"/>
      <x:c r="C293" s="22"/>
      <x:c r="D293" s="22"/>
      <x:c r="E293" s="23"/>
      <x:c r="F293" s="26"/>
      <x:c r="G293" s="30" t="str">
        <x:f>IF(A293="","",IF(IF(COUNTIFS('Opening Schedule'!$A$8:$A$107,A293)&lt;&gt;1,"Missing or duplicate Opening ID",IF(INDEX('Opening Schedule'!$G$8:$G$107,MATCH(A293,'Opening Schedule'!$A$8:$A$107,0))&lt;&gt;B293,"Revision mismatch",IF(INDEX('Opening Schedule'!$K$8:$K$107,MATCH(A293,'Opening Schedule'!$A$8:$A$107,0))&lt;&gt;"Recorded","Opening record incomplete","Linked")))="Linked",SUMIFS('Packing Receipt'!$F$8:$F$107,'Packing Receipt'!$B$8:$B$107,A293,'Packing Receipt'!$C$8:$C$107,B293),""))</x:f>
      </x:c>
      <x:c r="H293" s="30" t="str">
        <x:f>IF(A293="","",IF(IF(COUNTIFS('Opening Schedule'!$A$8:$A$107,A293)&lt;&gt;1,"Missing or duplicate Opening ID",IF(INDEX('Opening Schedule'!$G$8:$G$107,MATCH(A293,'Opening Schedule'!$A$8:$A$107,0))&lt;&gt;B293,"Revision mismatch",IF(INDEX('Opening Schedule'!$K$8:$K$107,MATCH(A293,'Opening Schedule'!$A$8:$A$107,0))&lt;&gt;"Recorded","Opening record incomplete","Linked")))="Linked",SUMIFS('Packing Receipt'!$H$118:$H$217,'Packing Receipt'!$F$118:$F$217,A293,'Packing Receipt'!$G$118:$G$217,B293),""))</x:f>
      </x:c>
      <x:c r="I293" s="30" t="str">
        <x:f>IF(A293="","",IF(IF(COUNTIFS('Opening Schedule'!$A$8:$A$107,A293)&lt;&gt;1,"Missing or duplicate Opening ID",IF(INDEX('Opening Schedule'!$G$8:$G$107,MATCH(A293,'Opening Schedule'!$A$8:$A$107,0))&lt;&gt;B293,"Revision mismatch",IF(INDEX('Opening Schedule'!$K$8:$K$107,MATCH(A293,'Opening Schedule'!$A$8:$A$107,0))&lt;&gt;"Recorded","Opening record incomplete","Linked")))="Linked",INDEX('Opening Schedule'!$E$8:$E$107,MATCH(A293,'Opening Schedule'!$A$8:$A$107,0)),""))</x:f>
      </x:c>
      <x:c r="J293" s="30" t="str">
        <x:f>IF(A293="","",IF(IF(COUNTIFS('Opening Schedule'!$A$8:$A$107,A293)&lt;&gt;1,"Missing or duplicate Opening ID",IF(INDEX('Opening Schedule'!$G$8:$G$107,MATCH(A293,'Opening Schedule'!$A$8:$A$107,0))&lt;&gt;B293,"Revision mismatch",IF(INDEX('Opening Schedule'!$K$8:$K$107,MATCH(A293,'Opening Schedule'!$A$8:$A$107,0))&lt;&gt;"Recorded","Opening record incomplete","Linked")))="Linked",I293-H293,""))</x:f>
      </x:c>
      <x:c r="K293" s="25" t="str">
        <x:f>IF(LEN(A293&amp;"")=0,IF(COUNTA(A293,B293,C293,D293,E293,F293)=0,"","Enter Opening ID"),IF(COUNTIFS('Packing Receipt'!$A$228:$A$327,A293)&lt;&gt;1,"Duplicate closure record",IF(IF(COUNTIFS('Opening Schedule'!$A$8:$A$107,A293)&lt;&gt;1,"Missing or duplicate Opening ID",IF(INDEX('Opening Schedule'!$G$8:$G$107,MATCH(A293,'Opening Schedule'!$A$8:$A$107,0))&lt;&gt;B293,"Revision mismatch",IF(INDEX('Opening Schedule'!$K$8:$K$107,MATCH(A293,'Opening Schedule'!$A$8:$A$107,0))&lt;&gt;"Recorded","Opening record incomplete","Linked")))&lt;&gt;"Linked",IF(COUNTIFS('Opening Schedule'!$A$8:$A$107,A293)&lt;&gt;1,"Missing or duplicate Opening ID",IF(INDEX('Opening Schedule'!$G$8:$G$107,MATCH(A293,'Opening Schedule'!$A$8:$A$107,0))&lt;&gt;B293,"Revision mismatch",IF(INDEX('Opening Schedule'!$K$8:$K$107,MATCH(A293,'Opening Schedule'!$A$8:$A$107,0))&lt;&gt;"Recorded","Opening record incomplete","Linked"))),IF(COUNTIFS('Packing Receipt'!$B$8:$B$107,A293)&lt;&gt;COUNTIFS('Packing Receipt'!$B$8:$B$107,A293,'Packing Receipt'!$C$8:$C$107,B293),"Resolve receipt revision differences",IF(COUNTIFS('Packing Receipt'!$B$8:$B$107,A293,'Packing Receipt'!$C$8:$C$107,B293)=0,"Record receipt lines",IF(COUNTIFS('Packing Receipt'!$B$8:$B$107,A293,'Packing Receipt'!$C$8:$C$107,B293)&lt;&gt;COUNTIFS('Packing Receipt'!$B$8:$B$107,A293,'Packing Receipt'!$C$8:$C$107,B293,'Packing Receipt'!$L$8:$L$107,"Linked"),"Resolve invalid receipt lines",IF(COUNTIFS('Packing Receipt'!$B$8:$B$107,A293,'Packing Receipt'!$C$8:$C$107,B293)&lt;&gt;COUNTIFS('Packing Receipt'!$F$118:$F$217,A293,'Packing Receipt'!$G$118:$G$217,B293,'Packing Receipt'!$K$118:$K$217,"Disposition recorded"),"Resolve every receipt disposition",IF(H293&lt;&gt;I293,"Quantity differs from order",IF(C293&lt;&gt;"Yes","Final delivery not declared",IF(D293&lt;&gt;"Close","Receipt remains open",IF(OR(E293="",F293=""),"Record closure person and date",IF(OR(NOT(ISNUMBER(F293)),F293&lt;=0),"Enter valid closure date","Receipt closure recorded"))))))))))))</x:f>
      </x:c>
      <x:c r="L293" s="1"/>
    </x:row>
    <x:row r="294" ht="28" customHeight="1">
      <x:c r="A294" s="23"/>
      <x:c r="B294" s="23"/>
      <x:c r="C294" s="22"/>
      <x:c r="D294" s="22"/>
      <x:c r="E294" s="23"/>
      <x:c r="F294" s="26"/>
      <x:c r="G294" s="30" t="str">
        <x:f>IF(A294="","",IF(IF(COUNTIFS('Opening Schedule'!$A$8:$A$107,A294)&lt;&gt;1,"Missing or duplicate Opening ID",IF(INDEX('Opening Schedule'!$G$8:$G$107,MATCH(A294,'Opening Schedule'!$A$8:$A$107,0))&lt;&gt;B294,"Revision mismatch",IF(INDEX('Opening Schedule'!$K$8:$K$107,MATCH(A294,'Opening Schedule'!$A$8:$A$107,0))&lt;&gt;"Recorded","Opening record incomplete","Linked")))="Linked",SUMIFS('Packing Receipt'!$F$8:$F$107,'Packing Receipt'!$B$8:$B$107,A294,'Packing Receipt'!$C$8:$C$107,B294),""))</x:f>
      </x:c>
      <x:c r="H294" s="30" t="str">
        <x:f>IF(A294="","",IF(IF(COUNTIFS('Opening Schedule'!$A$8:$A$107,A294)&lt;&gt;1,"Missing or duplicate Opening ID",IF(INDEX('Opening Schedule'!$G$8:$G$107,MATCH(A294,'Opening Schedule'!$A$8:$A$107,0))&lt;&gt;B294,"Revision mismatch",IF(INDEX('Opening Schedule'!$K$8:$K$107,MATCH(A294,'Opening Schedule'!$A$8:$A$107,0))&lt;&gt;"Recorded","Opening record incomplete","Linked")))="Linked",SUMIFS('Packing Receipt'!$H$118:$H$217,'Packing Receipt'!$F$118:$F$217,A294,'Packing Receipt'!$G$118:$G$217,B294),""))</x:f>
      </x:c>
      <x:c r="I294" s="30" t="str">
        <x:f>IF(A294="","",IF(IF(COUNTIFS('Opening Schedule'!$A$8:$A$107,A294)&lt;&gt;1,"Missing or duplicate Opening ID",IF(INDEX('Opening Schedule'!$G$8:$G$107,MATCH(A294,'Opening Schedule'!$A$8:$A$107,0))&lt;&gt;B294,"Revision mismatch",IF(INDEX('Opening Schedule'!$K$8:$K$107,MATCH(A294,'Opening Schedule'!$A$8:$A$107,0))&lt;&gt;"Recorded","Opening record incomplete","Linked")))="Linked",INDEX('Opening Schedule'!$E$8:$E$107,MATCH(A294,'Opening Schedule'!$A$8:$A$107,0)),""))</x:f>
      </x:c>
      <x:c r="J294" s="30" t="str">
        <x:f>IF(A294="","",IF(IF(COUNTIFS('Opening Schedule'!$A$8:$A$107,A294)&lt;&gt;1,"Missing or duplicate Opening ID",IF(INDEX('Opening Schedule'!$G$8:$G$107,MATCH(A294,'Opening Schedule'!$A$8:$A$107,0))&lt;&gt;B294,"Revision mismatch",IF(INDEX('Opening Schedule'!$K$8:$K$107,MATCH(A294,'Opening Schedule'!$A$8:$A$107,0))&lt;&gt;"Recorded","Opening record incomplete","Linked")))="Linked",I294-H294,""))</x:f>
      </x:c>
      <x:c r="K294" s="25" t="str">
        <x:f>IF(LEN(A294&amp;"")=0,IF(COUNTA(A294,B294,C294,D294,E294,F294)=0,"","Enter Opening ID"),IF(COUNTIFS('Packing Receipt'!$A$228:$A$327,A294)&lt;&gt;1,"Duplicate closure record",IF(IF(COUNTIFS('Opening Schedule'!$A$8:$A$107,A294)&lt;&gt;1,"Missing or duplicate Opening ID",IF(INDEX('Opening Schedule'!$G$8:$G$107,MATCH(A294,'Opening Schedule'!$A$8:$A$107,0))&lt;&gt;B294,"Revision mismatch",IF(INDEX('Opening Schedule'!$K$8:$K$107,MATCH(A294,'Opening Schedule'!$A$8:$A$107,0))&lt;&gt;"Recorded","Opening record incomplete","Linked")))&lt;&gt;"Linked",IF(COUNTIFS('Opening Schedule'!$A$8:$A$107,A294)&lt;&gt;1,"Missing or duplicate Opening ID",IF(INDEX('Opening Schedule'!$G$8:$G$107,MATCH(A294,'Opening Schedule'!$A$8:$A$107,0))&lt;&gt;B294,"Revision mismatch",IF(INDEX('Opening Schedule'!$K$8:$K$107,MATCH(A294,'Opening Schedule'!$A$8:$A$107,0))&lt;&gt;"Recorded","Opening record incomplete","Linked"))),IF(COUNTIFS('Packing Receipt'!$B$8:$B$107,A294)&lt;&gt;COUNTIFS('Packing Receipt'!$B$8:$B$107,A294,'Packing Receipt'!$C$8:$C$107,B294),"Resolve receipt revision differences",IF(COUNTIFS('Packing Receipt'!$B$8:$B$107,A294,'Packing Receipt'!$C$8:$C$107,B294)=0,"Record receipt lines",IF(COUNTIFS('Packing Receipt'!$B$8:$B$107,A294,'Packing Receipt'!$C$8:$C$107,B294)&lt;&gt;COUNTIFS('Packing Receipt'!$B$8:$B$107,A294,'Packing Receipt'!$C$8:$C$107,B294,'Packing Receipt'!$L$8:$L$107,"Linked"),"Resolve invalid receipt lines",IF(COUNTIFS('Packing Receipt'!$B$8:$B$107,A294,'Packing Receipt'!$C$8:$C$107,B294)&lt;&gt;COUNTIFS('Packing Receipt'!$F$118:$F$217,A294,'Packing Receipt'!$G$118:$G$217,B294,'Packing Receipt'!$K$118:$K$217,"Disposition recorded"),"Resolve every receipt disposition",IF(H294&lt;&gt;I294,"Quantity differs from order",IF(C294&lt;&gt;"Yes","Final delivery not declared",IF(D294&lt;&gt;"Close","Receipt remains open",IF(OR(E294="",F294=""),"Record closure person and date",IF(OR(NOT(ISNUMBER(F294)),F294&lt;=0),"Enter valid closure date","Receipt closure recorded"))))))))))))</x:f>
      </x:c>
      <x:c r="L294" s="1"/>
    </x:row>
    <x:row r="295" ht="28" customHeight="1">
      <x:c r="A295" s="23"/>
      <x:c r="B295" s="23"/>
      <x:c r="C295" s="22"/>
      <x:c r="D295" s="22"/>
      <x:c r="E295" s="23"/>
      <x:c r="F295" s="26"/>
      <x:c r="G295" s="30" t="str">
        <x:f>IF(A295="","",IF(IF(COUNTIFS('Opening Schedule'!$A$8:$A$107,A295)&lt;&gt;1,"Missing or duplicate Opening ID",IF(INDEX('Opening Schedule'!$G$8:$G$107,MATCH(A295,'Opening Schedule'!$A$8:$A$107,0))&lt;&gt;B295,"Revision mismatch",IF(INDEX('Opening Schedule'!$K$8:$K$107,MATCH(A295,'Opening Schedule'!$A$8:$A$107,0))&lt;&gt;"Recorded","Opening record incomplete","Linked")))="Linked",SUMIFS('Packing Receipt'!$F$8:$F$107,'Packing Receipt'!$B$8:$B$107,A295,'Packing Receipt'!$C$8:$C$107,B295),""))</x:f>
      </x:c>
      <x:c r="H295" s="30" t="str">
        <x:f>IF(A295="","",IF(IF(COUNTIFS('Opening Schedule'!$A$8:$A$107,A295)&lt;&gt;1,"Missing or duplicate Opening ID",IF(INDEX('Opening Schedule'!$G$8:$G$107,MATCH(A295,'Opening Schedule'!$A$8:$A$107,0))&lt;&gt;B295,"Revision mismatch",IF(INDEX('Opening Schedule'!$K$8:$K$107,MATCH(A295,'Opening Schedule'!$A$8:$A$107,0))&lt;&gt;"Recorded","Opening record incomplete","Linked")))="Linked",SUMIFS('Packing Receipt'!$H$118:$H$217,'Packing Receipt'!$F$118:$F$217,A295,'Packing Receipt'!$G$118:$G$217,B295),""))</x:f>
      </x:c>
      <x:c r="I295" s="30" t="str">
        <x:f>IF(A295="","",IF(IF(COUNTIFS('Opening Schedule'!$A$8:$A$107,A295)&lt;&gt;1,"Missing or duplicate Opening ID",IF(INDEX('Opening Schedule'!$G$8:$G$107,MATCH(A295,'Opening Schedule'!$A$8:$A$107,0))&lt;&gt;B295,"Revision mismatch",IF(INDEX('Opening Schedule'!$K$8:$K$107,MATCH(A295,'Opening Schedule'!$A$8:$A$107,0))&lt;&gt;"Recorded","Opening record incomplete","Linked")))="Linked",INDEX('Opening Schedule'!$E$8:$E$107,MATCH(A295,'Opening Schedule'!$A$8:$A$107,0)),""))</x:f>
      </x:c>
      <x:c r="J295" s="30" t="str">
        <x:f>IF(A295="","",IF(IF(COUNTIFS('Opening Schedule'!$A$8:$A$107,A295)&lt;&gt;1,"Missing or duplicate Opening ID",IF(INDEX('Opening Schedule'!$G$8:$G$107,MATCH(A295,'Opening Schedule'!$A$8:$A$107,0))&lt;&gt;B295,"Revision mismatch",IF(INDEX('Opening Schedule'!$K$8:$K$107,MATCH(A295,'Opening Schedule'!$A$8:$A$107,0))&lt;&gt;"Recorded","Opening record incomplete","Linked")))="Linked",I295-H295,""))</x:f>
      </x:c>
      <x:c r="K295" s="25" t="str">
        <x:f>IF(LEN(A295&amp;"")=0,IF(COUNTA(A295,B295,C295,D295,E295,F295)=0,"","Enter Opening ID"),IF(COUNTIFS('Packing Receipt'!$A$228:$A$327,A295)&lt;&gt;1,"Duplicate closure record",IF(IF(COUNTIFS('Opening Schedule'!$A$8:$A$107,A295)&lt;&gt;1,"Missing or duplicate Opening ID",IF(INDEX('Opening Schedule'!$G$8:$G$107,MATCH(A295,'Opening Schedule'!$A$8:$A$107,0))&lt;&gt;B295,"Revision mismatch",IF(INDEX('Opening Schedule'!$K$8:$K$107,MATCH(A295,'Opening Schedule'!$A$8:$A$107,0))&lt;&gt;"Recorded","Opening record incomplete","Linked")))&lt;&gt;"Linked",IF(COUNTIFS('Opening Schedule'!$A$8:$A$107,A295)&lt;&gt;1,"Missing or duplicate Opening ID",IF(INDEX('Opening Schedule'!$G$8:$G$107,MATCH(A295,'Opening Schedule'!$A$8:$A$107,0))&lt;&gt;B295,"Revision mismatch",IF(INDEX('Opening Schedule'!$K$8:$K$107,MATCH(A295,'Opening Schedule'!$A$8:$A$107,0))&lt;&gt;"Recorded","Opening record incomplete","Linked"))),IF(COUNTIFS('Packing Receipt'!$B$8:$B$107,A295)&lt;&gt;COUNTIFS('Packing Receipt'!$B$8:$B$107,A295,'Packing Receipt'!$C$8:$C$107,B295),"Resolve receipt revision differences",IF(COUNTIFS('Packing Receipt'!$B$8:$B$107,A295,'Packing Receipt'!$C$8:$C$107,B295)=0,"Record receipt lines",IF(COUNTIFS('Packing Receipt'!$B$8:$B$107,A295,'Packing Receipt'!$C$8:$C$107,B295)&lt;&gt;COUNTIFS('Packing Receipt'!$B$8:$B$107,A295,'Packing Receipt'!$C$8:$C$107,B295,'Packing Receipt'!$L$8:$L$107,"Linked"),"Resolve invalid receipt lines",IF(COUNTIFS('Packing Receipt'!$B$8:$B$107,A295,'Packing Receipt'!$C$8:$C$107,B295)&lt;&gt;COUNTIFS('Packing Receipt'!$F$118:$F$217,A295,'Packing Receipt'!$G$118:$G$217,B295,'Packing Receipt'!$K$118:$K$217,"Disposition recorded"),"Resolve every receipt disposition",IF(H295&lt;&gt;I295,"Quantity differs from order",IF(C295&lt;&gt;"Yes","Final delivery not declared",IF(D295&lt;&gt;"Close","Receipt remains open",IF(OR(E295="",F295=""),"Record closure person and date",IF(OR(NOT(ISNUMBER(F295)),F295&lt;=0),"Enter valid closure date","Receipt closure recorded"))))))))))))</x:f>
      </x:c>
      <x:c r="L295" s="1"/>
    </x:row>
    <x:row r="296" ht="28" customHeight="1">
      <x:c r="A296" s="23"/>
      <x:c r="B296" s="23"/>
      <x:c r="C296" s="22"/>
      <x:c r="D296" s="22"/>
      <x:c r="E296" s="23"/>
      <x:c r="F296" s="26"/>
      <x:c r="G296" s="30" t="str">
        <x:f>IF(A296="","",IF(IF(COUNTIFS('Opening Schedule'!$A$8:$A$107,A296)&lt;&gt;1,"Missing or duplicate Opening ID",IF(INDEX('Opening Schedule'!$G$8:$G$107,MATCH(A296,'Opening Schedule'!$A$8:$A$107,0))&lt;&gt;B296,"Revision mismatch",IF(INDEX('Opening Schedule'!$K$8:$K$107,MATCH(A296,'Opening Schedule'!$A$8:$A$107,0))&lt;&gt;"Recorded","Opening record incomplete","Linked")))="Linked",SUMIFS('Packing Receipt'!$F$8:$F$107,'Packing Receipt'!$B$8:$B$107,A296,'Packing Receipt'!$C$8:$C$107,B296),""))</x:f>
      </x:c>
      <x:c r="H296" s="30" t="str">
        <x:f>IF(A296="","",IF(IF(COUNTIFS('Opening Schedule'!$A$8:$A$107,A296)&lt;&gt;1,"Missing or duplicate Opening ID",IF(INDEX('Opening Schedule'!$G$8:$G$107,MATCH(A296,'Opening Schedule'!$A$8:$A$107,0))&lt;&gt;B296,"Revision mismatch",IF(INDEX('Opening Schedule'!$K$8:$K$107,MATCH(A296,'Opening Schedule'!$A$8:$A$107,0))&lt;&gt;"Recorded","Opening record incomplete","Linked")))="Linked",SUMIFS('Packing Receipt'!$H$118:$H$217,'Packing Receipt'!$F$118:$F$217,A296,'Packing Receipt'!$G$118:$G$217,B296),""))</x:f>
      </x:c>
      <x:c r="I296" s="30" t="str">
        <x:f>IF(A296="","",IF(IF(COUNTIFS('Opening Schedule'!$A$8:$A$107,A296)&lt;&gt;1,"Missing or duplicate Opening ID",IF(INDEX('Opening Schedule'!$G$8:$G$107,MATCH(A296,'Opening Schedule'!$A$8:$A$107,0))&lt;&gt;B296,"Revision mismatch",IF(INDEX('Opening Schedule'!$K$8:$K$107,MATCH(A296,'Opening Schedule'!$A$8:$A$107,0))&lt;&gt;"Recorded","Opening record incomplete","Linked")))="Linked",INDEX('Opening Schedule'!$E$8:$E$107,MATCH(A296,'Opening Schedule'!$A$8:$A$107,0)),""))</x:f>
      </x:c>
      <x:c r="J296" s="30" t="str">
        <x:f>IF(A296="","",IF(IF(COUNTIFS('Opening Schedule'!$A$8:$A$107,A296)&lt;&gt;1,"Missing or duplicate Opening ID",IF(INDEX('Opening Schedule'!$G$8:$G$107,MATCH(A296,'Opening Schedule'!$A$8:$A$107,0))&lt;&gt;B296,"Revision mismatch",IF(INDEX('Opening Schedule'!$K$8:$K$107,MATCH(A296,'Opening Schedule'!$A$8:$A$107,0))&lt;&gt;"Recorded","Opening record incomplete","Linked")))="Linked",I296-H296,""))</x:f>
      </x:c>
      <x:c r="K296" s="25" t="str">
        <x:f>IF(LEN(A296&amp;"")=0,IF(COUNTA(A296,B296,C296,D296,E296,F296)=0,"","Enter Opening ID"),IF(COUNTIFS('Packing Receipt'!$A$228:$A$327,A296)&lt;&gt;1,"Duplicate closure record",IF(IF(COUNTIFS('Opening Schedule'!$A$8:$A$107,A296)&lt;&gt;1,"Missing or duplicate Opening ID",IF(INDEX('Opening Schedule'!$G$8:$G$107,MATCH(A296,'Opening Schedule'!$A$8:$A$107,0))&lt;&gt;B296,"Revision mismatch",IF(INDEX('Opening Schedule'!$K$8:$K$107,MATCH(A296,'Opening Schedule'!$A$8:$A$107,0))&lt;&gt;"Recorded","Opening record incomplete","Linked")))&lt;&gt;"Linked",IF(COUNTIFS('Opening Schedule'!$A$8:$A$107,A296)&lt;&gt;1,"Missing or duplicate Opening ID",IF(INDEX('Opening Schedule'!$G$8:$G$107,MATCH(A296,'Opening Schedule'!$A$8:$A$107,0))&lt;&gt;B296,"Revision mismatch",IF(INDEX('Opening Schedule'!$K$8:$K$107,MATCH(A296,'Opening Schedule'!$A$8:$A$107,0))&lt;&gt;"Recorded","Opening record incomplete","Linked"))),IF(COUNTIFS('Packing Receipt'!$B$8:$B$107,A296)&lt;&gt;COUNTIFS('Packing Receipt'!$B$8:$B$107,A296,'Packing Receipt'!$C$8:$C$107,B296),"Resolve receipt revision differences",IF(COUNTIFS('Packing Receipt'!$B$8:$B$107,A296,'Packing Receipt'!$C$8:$C$107,B296)=0,"Record receipt lines",IF(COUNTIFS('Packing Receipt'!$B$8:$B$107,A296,'Packing Receipt'!$C$8:$C$107,B296)&lt;&gt;COUNTIFS('Packing Receipt'!$B$8:$B$107,A296,'Packing Receipt'!$C$8:$C$107,B296,'Packing Receipt'!$L$8:$L$107,"Linked"),"Resolve invalid receipt lines",IF(COUNTIFS('Packing Receipt'!$B$8:$B$107,A296,'Packing Receipt'!$C$8:$C$107,B296)&lt;&gt;COUNTIFS('Packing Receipt'!$F$118:$F$217,A296,'Packing Receipt'!$G$118:$G$217,B296,'Packing Receipt'!$K$118:$K$217,"Disposition recorded"),"Resolve every receipt disposition",IF(H296&lt;&gt;I296,"Quantity differs from order",IF(C296&lt;&gt;"Yes","Final delivery not declared",IF(D296&lt;&gt;"Close","Receipt remains open",IF(OR(E296="",F296=""),"Record closure person and date",IF(OR(NOT(ISNUMBER(F296)),F296&lt;=0),"Enter valid closure date","Receipt closure recorded"))))))))))))</x:f>
      </x:c>
      <x:c r="L296" s="1"/>
    </x:row>
    <x:row r="297" ht="28" customHeight="1">
      <x:c r="A297" s="23"/>
      <x:c r="B297" s="23"/>
      <x:c r="C297" s="22"/>
      <x:c r="D297" s="22"/>
      <x:c r="E297" s="23"/>
      <x:c r="F297" s="26"/>
      <x:c r="G297" s="30" t="str">
        <x:f>IF(A297="","",IF(IF(COUNTIFS('Opening Schedule'!$A$8:$A$107,A297)&lt;&gt;1,"Missing or duplicate Opening ID",IF(INDEX('Opening Schedule'!$G$8:$G$107,MATCH(A297,'Opening Schedule'!$A$8:$A$107,0))&lt;&gt;B297,"Revision mismatch",IF(INDEX('Opening Schedule'!$K$8:$K$107,MATCH(A297,'Opening Schedule'!$A$8:$A$107,0))&lt;&gt;"Recorded","Opening record incomplete","Linked")))="Linked",SUMIFS('Packing Receipt'!$F$8:$F$107,'Packing Receipt'!$B$8:$B$107,A297,'Packing Receipt'!$C$8:$C$107,B297),""))</x:f>
      </x:c>
      <x:c r="H297" s="30" t="str">
        <x:f>IF(A297="","",IF(IF(COUNTIFS('Opening Schedule'!$A$8:$A$107,A297)&lt;&gt;1,"Missing or duplicate Opening ID",IF(INDEX('Opening Schedule'!$G$8:$G$107,MATCH(A297,'Opening Schedule'!$A$8:$A$107,0))&lt;&gt;B297,"Revision mismatch",IF(INDEX('Opening Schedule'!$K$8:$K$107,MATCH(A297,'Opening Schedule'!$A$8:$A$107,0))&lt;&gt;"Recorded","Opening record incomplete","Linked")))="Linked",SUMIFS('Packing Receipt'!$H$118:$H$217,'Packing Receipt'!$F$118:$F$217,A297,'Packing Receipt'!$G$118:$G$217,B297),""))</x:f>
      </x:c>
      <x:c r="I297" s="30" t="str">
        <x:f>IF(A297="","",IF(IF(COUNTIFS('Opening Schedule'!$A$8:$A$107,A297)&lt;&gt;1,"Missing or duplicate Opening ID",IF(INDEX('Opening Schedule'!$G$8:$G$107,MATCH(A297,'Opening Schedule'!$A$8:$A$107,0))&lt;&gt;B297,"Revision mismatch",IF(INDEX('Opening Schedule'!$K$8:$K$107,MATCH(A297,'Opening Schedule'!$A$8:$A$107,0))&lt;&gt;"Recorded","Opening record incomplete","Linked")))="Linked",INDEX('Opening Schedule'!$E$8:$E$107,MATCH(A297,'Opening Schedule'!$A$8:$A$107,0)),""))</x:f>
      </x:c>
      <x:c r="J297" s="30" t="str">
        <x:f>IF(A297="","",IF(IF(COUNTIFS('Opening Schedule'!$A$8:$A$107,A297)&lt;&gt;1,"Missing or duplicate Opening ID",IF(INDEX('Opening Schedule'!$G$8:$G$107,MATCH(A297,'Opening Schedule'!$A$8:$A$107,0))&lt;&gt;B297,"Revision mismatch",IF(INDEX('Opening Schedule'!$K$8:$K$107,MATCH(A297,'Opening Schedule'!$A$8:$A$107,0))&lt;&gt;"Recorded","Opening record incomplete","Linked")))="Linked",I297-H297,""))</x:f>
      </x:c>
      <x:c r="K297" s="25" t="str">
        <x:f>IF(LEN(A297&amp;"")=0,IF(COUNTA(A297,B297,C297,D297,E297,F297)=0,"","Enter Opening ID"),IF(COUNTIFS('Packing Receipt'!$A$228:$A$327,A297)&lt;&gt;1,"Duplicate closure record",IF(IF(COUNTIFS('Opening Schedule'!$A$8:$A$107,A297)&lt;&gt;1,"Missing or duplicate Opening ID",IF(INDEX('Opening Schedule'!$G$8:$G$107,MATCH(A297,'Opening Schedule'!$A$8:$A$107,0))&lt;&gt;B297,"Revision mismatch",IF(INDEX('Opening Schedule'!$K$8:$K$107,MATCH(A297,'Opening Schedule'!$A$8:$A$107,0))&lt;&gt;"Recorded","Opening record incomplete","Linked")))&lt;&gt;"Linked",IF(COUNTIFS('Opening Schedule'!$A$8:$A$107,A297)&lt;&gt;1,"Missing or duplicate Opening ID",IF(INDEX('Opening Schedule'!$G$8:$G$107,MATCH(A297,'Opening Schedule'!$A$8:$A$107,0))&lt;&gt;B297,"Revision mismatch",IF(INDEX('Opening Schedule'!$K$8:$K$107,MATCH(A297,'Opening Schedule'!$A$8:$A$107,0))&lt;&gt;"Recorded","Opening record incomplete","Linked"))),IF(COUNTIFS('Packing Receipt'!$B$8:$B$107,A297)&lt;&gt;COUNTIFS('Packing Receipt'!$B$8:$B$107,A297,'Packing Receipt'!$C$8:$C$107,B297),"Resolve receipt revision differences",IF(COUNTIFS('Packing Receipt'!$B$8:$B$107,A297,'Packing Receipt'!$C$8:$C$107,B297)=0,"Record receipt lines",IF(COUNTIFS('Packing Receipt'!$B$8:$B$107,A297,'Packing Receipt'!$C$8:$C$107,B297)&lt;&gt;COUNTIFS('Packing Receipt'!$B$8:$B$107,A297,'Packing Receipt'!$C$8:$C$107,B297,'Packing Receipt'!$L$8:$L$107,"Linked"),"Resolve invalid receipt lines",IF(COUNTIFS('Packing Receipt'!$B$8:$B$107,A297,'Packing Receipt'!$C$8:$C$107,B297)&lt;&gt;COUNTIFS('Packing Receipt'!$F$118:$F$217,A297,'Packing Receipt'!$G$118:$G$217,B297,'Packing Receipt'!$K$118:$K$217,"Disposition recorded"),"Resolve every receipt disposition",IF(H297&lt;&gt;I297,"Quantity differs from order",IF(C297&lt;&gt;"Yes","Final delivery not declared",IF(D297&lt;&gt;"Close","Receipt remains open",IF(OR(E297="",F297=""),"Record closure person and date",IF(OR(NOT(ISNUMBER(F297)),F297&lt;=0),"Enter valid closure date","Receipt closure recorded"))))))))))))</x:f>
      </x:c>
      <x:c r="L297" s="1"/>
    </x:row>
    <x:row r="298" ht="28" customHeight="1">
      <x:c r="A298" s="23"/>
      <x:c r="B298" s="23"/>
      <x:c r="C298" s="22"/>
      <x:c r="D298" s="22"/>
      <x:c r="E298" s="23"/>
      <x:c r="F298" s="26"/>
      <x:c r="G298" s="30" t="str">
        <x:f>IF(A298="","",IF(IF(COUNTIFS('Opening Schedule'!$A$8:$A$107,A298)&lt;&gt;1,"Missing or duplicate Opening ID",IF(INDEX('Opening Schedule'!$G$8:$G$107,MATCH(A298,'Opening Schedule'!$A$8:$A$107,0))&lt;&gt;B298,"Revision mismatch",IF(INDEX('Opening Schedule'!$K$8:$K$107,MATCH(A298,'Opening Schedule'!$A$8:$A$107,0))&lt;&gt;"Recorded","Opening record incomplete","Linked")))="Linked",SUMIFS('Packing Receipt'!$F$8:$F$107,'Packing Receipt'!$B$8:$B$107,A298,'Packing Receipt'!$C$8:$C$107,B298),""))</x:f>
      </x:c>
      <x:c r="H298" s="30" t="str">
        <x:f>IF(A298="","",IF(IF(COUNTIFS('Opening Schedule'!$A$8:$A$107,A298)&lt;&gt;1,"Missing or duplicate Opening ID",IF(INDEX('Opening Schedule'!$G$8:$G$107,MATCH(A298,'Opening Schedule'!$A$8:$A$107,0))&lt;&gt;B298,"Revision mismatch",IF(INDEX('Opening Schedule'!$K$8:$K$107,MATCH(A298,'Opening Schedule'!$A$8:$A$107,0))&lt;&gt;"Recorded","Opening record incomplete","Linked")))="Linked",SUMIFS('Packing Receipt'!$H$118:$H$217,'Packing Receipt'!$F$118:$F$217,A298,'Packing Receipt'!$G$118:$G$217,B298),""))</x:f>
      </x:c>
      <x:c r="I298" s="30" t="str">
        <x:f>IF(A298="","",IF(IF(COUNTIFS('Opening Schedule'!$A$8:$A$107,A298)&lt;&gt;1,"Missing or duplicate Opening ID",IF(INDEX('Opening Schedule'!$G$8:$G$107,MATCH(A298,'Opening Schedule'!$A$8:$A$107,0))&lt;&gt;B298,"Revision mismatch",IF(INDEX('Opening Schedule'!$K$8:$K$107,MATCH(A298,'Opening Schedule'!$A$8:$A$107,0))&lt;&gt;"Recorded","Opening record incomplete","Linked")))="Linked",INDEX('Opening Schedule'!$E$8:$E$107,MATCH(A298,'Opening Schedule'!$A$8:$A$107,0)),""))</x:f>
      </x:c>
      <x:c r="J298" s="30" t="str">
        <x:f>IF(A298="","",IF(IF(COUNTIFS('Opening Schedule'!$A$8:$A$107,A298)&lt;&gt;1,"Missing or duplicate Opening ID",IF(INDEX('Opening Schedule'!$G$8:$G$107,MATCH(A298,'Opening Schedule'!$A$8:$A$107,0))&lt;&gt;B298,"Revision mismatch",IF(INDEX('Opening Schedule'!$K$8:$K$107,MATCH(A298,'Opening Schedule'!$A$8:$A$107,0))&lt;&gt;"Recorded","Opening record incomplete","Linked")))="Linked",I298-H298,""))</x:f>
      </x:c>
      <x:c r="K298" s="25" t="str">
        <x:f>IF(LEN(A298&amp;"")=0,IF(COUNTA(A298,B298,C298,D298,E298,F298)=0,"","Enter Opening ID"),IF(COUNTIFS('Packing Receipt'!$A$228:$A$327,A298)&lt;&gt;1,"Duplicate closure record",IF(IF(COUNTIFS('Opening Schedule'!$A$8:$A$107,A298)&lt;&gt;1,"Missing or duplicate Opening ID",IF(INDEX('Opening Schedule'!$G$8:$G$107,MATCH(A298,'Opening Schedule'!$A$8:$A$107,0))&lt;&gt;B298,"Revision mismatch",IF(INDEX('Opening Schedule'!$K$8:$K$107,MATCH(A298,'Opening Schedule'!$A$8:$A$107,0))&lt;&gt;"Recorded","Opening record incomplete","Linked")))&lt;&gt;"Linked",IF(COUNTIFS('Opening Schedule'!$A$8:$A$107,A298)&lt;&gt;1,"Missing or duplicate Opening ID",IF(INDEX('Opening Schedule'!$G$8:$G$107,MATCH(A298,'Opening Schedule'!$A$8:$A$107,0))&lt;&gt;B298,"Revision mismatch",IF(INDEX('Opening Schedule'!$K$8:$K$107,MATCH(A298,'Opening Schedule'!$A$8:$A$107,0))&lt;&gt;"Recorded","Opening record incomplete","Linked"))),IF(COUNTIFS('Packing Receipt'!$B$8:$B$107,A298)&lt;&gt;COUNTIFS('Packing Receipt'!$B$8:$B$107,A298,'Packing Receipt'!$C$8:$C$107,B298),"Resolve receipt revision differences",IF(COUNTIFS('Packing Receipt'!$B$8:$B$107,A298,'Packing Receipt'!$C$8:$C$107,B298)=0,"Record receipt lines",IF(COUNTIFS('Packing Receipt'!$B$8:$B$107,A298,'Packing Receipt'!$C$8:$C$107,B298)&lt;&gt;COUNTIFS('Packing Receipt'!$B$8:$B$107,A298,'Packing Receipt'!$C$8:$C$107,B298,'Packing Receipt'!$L$8:$L$107,"Linked"),"Resolve invalid receipt lines",IF(COUNTIFS('Packing Receipt'!$B$8:$B$107,A298,'Packing Receipt'!$C$8:$C$107,B298)&lt;&gt;COUNTIFS('Packing Receipt'!$F$118:$F$217,A298,'Packing Receipt'!$G$118:$G$217,B298,'Packing Receipt'!$K$118:$K$217,"Disposition recorded"),"Resolve every receipt disposition",IF(H298&lt;&gt;I298,"Quantity differs from order",IF(C298&lt;&gt;"Yes","Final delivery not declared",IF(D298&lt;&gt;"Close","Receipt remains open",IF(OR(E298="",F298=""),"Record closure person and date",IF(OR(NOT(ISNUMBER(F298)),F298&lt;=0),"Enter valid closure date","Receipt closure recorded"))))))))))))</x:f>
      </x:c>
      <x:c r="L298" s="1"/>
    </x:row>
    <x:row r="299" ht="28" customHeight="1">
      <x:c r="A299" s="23"/>
      <x:c r="B299" s="23"/>
      <x:c r="C299" s="22"/>
      <x:c r="D299" s="22"/>
      <x:c r="E299" s="23"/>
      <x:c r="F299" s="26"/>
      <x:c r="G299" s="30" t="str">
        <x:f>IF(A299="","",IF(IF(COUNTIFS('Opening Schedule'!$A$8:$A$107,A299)&lt;&gt;1,"Missing or duplicate Opening ID",IF(INDEX('Opening Schedule'!$G$8:$G$107,MATCH(A299,'Opening Schedule'!$A$8:$A$107,0))&lt;&gt;B299,"Revision mismatch",IF(INDEX('Opening Schedule'!$K$8:$K$107,MATCH(A299,'Opening Schedule'!$A$8:$A$107,0))&lt;&gt;"Recorded","Opening record incomplete","Linked")))="Linked",SUMIFS('Packing Receipt'!$F$8:$F$107,'Packing Receipt'!$B$8:$B$107,A299,'Packing Receipt'!$C$8:$C$107,B299),""))</x:f>
      </x:c>
      <x:c r="H299" s="30" t="str">
        <x:f>IF(A299="","",IF(IF(COUNTIFS('Opening Schedule'!$A$8:$A$107,A299)&lt;&gt;1,"Missing or duplicate Opening ID",IF(INDEX('Opening Schedule'!$G$8:$G$107,MATCH(A299,'Opening Schedule'!$A$8:$A$107,0))&lt;&gt;B299,"Revision mismatch",IF(INDEX('Opening Schedule'!$K$8:$K$107,MATCH(A299,'Opening Schedule'!$A$8:$A$107,0))&lt;&gt;"Recorded","Opening record incomplete","Linked")))="Linked",SUMIFS('Packing Receipt'!$H$118:$H$217,'Packing Receipt'!$F$118:$F$217,A299,'Packing Receipt'!$G$118:$G$217,B299),""))</x:f>
      </x:c>
      <x:c r="I299" s="30" t="str">
        <x:f>IF(A299="","",IF(IF(COUNTIFS('Opening Schedule'!$A$8:$A$107,A299)&lt;&gt;1,"Missing or duplicate Opening ID",IF(INDEX('Opening Schedule'!$G$8:$G$107,MATCH(A299,'Opening Schedule'!$A$8:$A$107,0))&lt;&gt;B299,"Revision mismatch",IF(INDEX('Opening Schedule'!$K$8:$K$107,MATCH(A299,'Opening Schedule'!$A$8:$A$107,0))&lt;&gt;"Recorded","Opening record incomplete","Linked")))="Linked",INDEX('Opening Schedule'!$E$8:$E$107,MATCH(A299,'Opening Schedule'!$A$8:$A$107,0)),""))</x:f>
      </x:c>
      <x:c r="J299" s="30" t="str">
        <x:f>IF(A299="","",IF(IF(COUNTIFS('Opening Schedule'!$A$8:$A$107,A299)&lt;&gt;1,"Missing or duplicate Opening ID",IF(INDEX('Opening Schedule'!$G$8:$G$107,MATCH(A299,'Opening Schedule'!$A$8:$A$107,0))&lt;&gt;B299,"Revision mismatch",IF(INDEX('Opening Schedule'!$K$8:$K$107,MATCH(A299,'Opening Schedule'!$A$8:$A$107,0))&lt;&gt;"Recorded","Opening record incomplete","Linked")))="Linked",I299-H299,""))</x:f>
      </x:c>
      <x:c r="K299" s="25" t="str">
        <x:f>IF(LEN(A299&amp;"")=0,IF(COUNTA(A299,B299,C299,D299,E299,F299)=0,"","Enter Opening ID"),IF(COUNTIFS('Packing Receipt'!$A$228:$A$327,A299)&lt;&gt;1,"Duplicate closure record",IF(IF(COUNTIFS('Opening Schedule'!$A$8:$A$107,A299)&lt;&gt;1,"Missing or duplicate Opening ID",IF(INDEX('Opening Schedule'!$G$8:$G$107,MATCH(A299,'Opening Schedule'!$A$8:$A$107,0))&lt;&gt;B299,"Revision mismatch",IF(INDEX('Opening Schedule'!$K$8:$K$107,MATCH(A299,'Opening Schedule'!$A$8:$A$107,0))&lt;&gt;"Recorded","Opening record incomplete","Linked")))&lt;&gt;"Linked",IF(COUNTIFS('Opening Schedule'!$A$8:$A$107,A299)&lt;&gt;1,"Missing or duplicate Opening ID",IF(INDEX('Opening Schedule'!$G$8:$G$107,MATCH(A299,'Opening Schedule'!$A$8:$A$107,0))&lt;&gt;B299,"Revision mismatch",IF(INDEX('Opening Schedule'!$K$8:$K$107,MATCH(A299,'Opening Schedule'!$A$8:$A$107,0))&lt;&gt;"Recorded","Opening record incomplete","Linked"))),IF(COUNTIFS('Packing Receipt'!$B$8:$B$107,A299)&lt;&gt;COUNTIFS('Packing Receipt'!$B$8:$B$107,A299,'Packing Receipt'!$C$8:$C$107,B299),"Resolve receipt revision differences",IF(COUNTIFS('Packing Receipt'!$B$8:$B$107,A299,'Packing Receipt'!$C$8:$C$107,B299)=0,"Record receipt lines",IF(COUNTIFS('Packing Receipt'!$B$8:$B$107,A299,'Packing Receipt'!$C$8:$C$107,B299)&lt;&gt;COUNTIFS('Packing Receipt'!$B$8:$B$107,A299,'Packing Receipt'!$C$8:$C$107,B299,'Packing Receipt'!$L$8:$L$107,"Linked"),"Resolve invalid receipt lines",IF(COUNTIFS('Packing Receipt'!$B$8:$B$107,A299,'Packing Receipt'!$C$8:$C$107,B299)&lt;&gt;COUNTIFS('Packing Receipt'!$F$118:$F$217,A299,'Packing Receipt'!$G$118:$G$217,B299,'Packing Receipt'!$K$118:$K$217,"Disposition recorded"),"Resolve every receipt disposition",IF(H299&lt;&gt;I299,"Quantity differs from order",IF(C299&lt;&gt;"Yes","Final delivery not declared",IF(D299&lt;&gt;"Close","Receipt remains open",IF(OR(E299="",F299=""),"Record closure person and date",IF(OR(NOT(ISNUMBER(F299)),F299&lt;=0),"Enter valid closure date","Receipt closure recorded"))))))))))))</x:f>
      </x:c>
      <x:c r="L299" s="1"/>
    </x:row>
    <x:row r="300" ht="28" customHeight="1">
      <x:c r="A300" s="23"/>
      <x:c r="B300" s="23"/>
      <x:c r="C300" s="22"/>
      <x:c r="D300" s="22"/>
      <x:c r="E300" s="23"/>
      <x:c r="F300" s="26"/>
      <x:c r="G300" s="30" t="str">
        <x:f>IF(A300="","",IF(IF(COUNTIFS('Opening Schedule'!$A$8:$A$107,A300)&lt;&gt;1,"Missing or duplicate Opening ID",IF(INDEX('Opening Schedule'!$G$8:$G$107,MATCH(A300,'Opening Schedule'!$A$8:$A$107,0))&lt;&gt;B300,"Revision mismatch",IF(INDEX('Opening Schedule'!$K$8:$K$107,MATCH(A300,'Opening Schedule'!$A$8:$A$107,0))&lt;&gt;"Recorded","Opening record incomplete","Linked")))="Linked",SUMIFS('Packing Receipt'!$F$8:$F$107,'Packing Receipt'!$B$8:$B$107,A300,'Packing Receipt'!$C$8:$C$107,B300),""))</x:f>
      </x:c>
      <x:c r="H300" s="30" t="str">
        <x:f>IF(A300="","",IF(IF(COUNTIFS('Opening Schedule'!$A$8:$A$107,A300)&lt;&gt;1,"Missing or duplicate Opening ID",IF(INDEX('Opening Schedule'!$G$8:$G$107,MATCH(A300,'Opening Schedule'!$A$8:$A$107,0))&lt;&gt;B300,"Revision mismatch",IF(INDEX('Opening Schedule'!$K$8:$K$107,MATCH(A300,'Opening Schedule'!$A$8:$A$107,0))&lt;&gt;"Recorded","Opening record incomplete","Linked")))="Linked",SUMIFS('Packing Receipt'!$H$118:$H$217,'Packing Receipt'!$F$118:$F$217,A300,'Packing Receipt'!$G$118:$G$217,B300),""))</x:f>
      </x:c>
      <x:c r="I300" s="30" t="str">
        <x:f>IF(A300="","",IF(IF(COUNTIFS('Opening Schedule'!$A$8:$A$107,A300)&lt;&gt;1,"Missing or duplicate Opening ID",IF(INDEX('Opening Schedule'!$G$8:$G$107,MATCH(A300,'Opening Schedule'!$A$8:$A$107,0))&lt;&gt;B300,"Revision mismatch",IF(INDEX('Opening Schedule'!$K$8:$K$107,MATCH(A300,'Opening Schedule'!$A$8:$A$107,0))&lt;&gt;"Recorded","Opening record incomplete","Linked")))="Linked",INDEX('Opening Schedule'!$E$8:$E$107,MATCH(A300,'Opening Schedule'!$A$8:$A$107,0)),""))</x:f>
      </x:c>
      <x:c r="J300" s="30" t="str">
        <x:f>IF(A300="","",IF(IF(COUNTIFS('Opening Schedule'!$A$8:$A$107,A300)&lt;&gt;1,"Missing or duplicate Opening ID",IF(INDEX('Opening Schedule'!$G$8:$G$107,MATCH(A300,'Opening Schedule'!$A$8:$A$107,0))&lt;&gt;B300,"Revision mismatch",IF(INDEX('Opening Schedule'!$K$8:$K$107,MATCH(A300,'Opening Schedule'!$A$8:$A$107,0))&lt;&gt;"Recorded","Opening record incomplete","Linked")))="Linked",I300-H300,""))</x:f>
      </x:c>
      <x:c r="K300" s="25" t="str">
        <x:f>IF(LEN(A300&amp;"")=0,IF(COUNTA(A300,B300,C300,D300,E300,F300)=0,"","Enter Opening ID"),IF(COUNTIFS('Packing Receipt'!$A$228:$A$327,A300)&lt;&gt;1,"Duplicate closure record",IF(IF(COUNTIFS('Opening Schedule'!$A$8:$A$107,A300)&lt;&gt;1,"Missing or duplicate Opening ID",IF(INDEX('Opening Schedule'!$G$8:$G$107,MATCH(A300,'Opening Schedule'!$A$8:$A$107,0))&lt;&gt;B300,"Revision mismatch",IF(INDEX('Opening Schedule'!$K$8:$K$107,MATCH(A300,'Opening Schedule'!$A$8:$A$107,0))&lt;&gt;"Recorded","Opening record incomplete","Linked")))&lt;&gt;"Linked",IF(COUNTIFS('Opening Schedule'!$A$8:$A$107,A300)&lt;&gt;1,"Missing or duplicate Opening ID",IF(INDEX('Opening Schedule'!$G$8:$G$107,MATCH(A300,'Opening Schedule'!$A$8:$A$107,0))&lt;&gt;B300,"Revision mismatch",IF(INDEX('Opening Schedule'!$K$8:$K$107,MATCH(A300,'Opening Schedule'!$A$8:$A$107,0))&lt;&gt;"Recorded","Opening record incomplete","Linked"))),IF(COUNTIFS('Packing Receipt'!$B$8:$B$107,A300)&lt;&gt;COUNTIFS('Packing Receipt'!$B$8:$B$107,A300,'Packing Receipt'!$C$8:$C$107,B300),"Resolve receipt revision differences",IF(COUNTIFS('Packing Receipt'!$B$8:$B$107,A300,'Packing Receipt'!$C$8:$C$107,B300)=0,"Record receipt lines",IF(COUNTIFS('Packing Receipt'!$B$8:$B$107,A300,'Packing Receipt'!$C$8:$C$107,B300)&lt;&gt;COUNTIFS('Packing Receipt'!$B$8:$B$107,A300,'Packing Receipt'!$C$8:$C$107,B300,'Packing Receipt'!$L$8:$L$107,"Linked"),"Resolve invalid receipt lines",IF(COUNTIFS('Packing Receipt'!$B$8:$B$107,A300,'Packing Receipt'!$C$8:$C$107,B300)&lt;&gt;COUNTIFS('Packing Receipt'!$F$118:$F$217,A300,'Packing Receipt'!$G$118:$G$217,B300,'Packing Receipt'!$K$118:$K$217,"Disposition recorded"),"Resolve every receipt disposition",IF(H300&lt;&gt;I300,"Quantity differs from order",IF(C300&lt;&gt;"Yes","Final delivery not declared",IF(D300&lt;&gt;"Close","Receipt remains open",IF(OR(E300="",F300=""),"Record closure person and date",IF(OR(NOT(ISNUMBER(F300)),F300&lt;=0),"Enter valid closure date","Receipt closure recorded"))))))))))))</x:f>
      </x:c>
      <x:c r="L300" s="1"/>
    </x:row>
    <x:row r="301" ht="28" customHeight="1">
      <x:c r="A301" s="23"/>
      <x:c r="B301" s="23"/>
      <x:c r="C301" s="22"/>
      <x:c r="D301" s="22"/>
      <x:c r="E301" s="23"/>
      <x:c r="F301" s="26"/>
      <x:c r="G301" s="30" t="str">
        <x:f>IF(A301="","",IF(IF(COUNTIFS('Opening Schedule'!$A$8:$A$107,A301)&lt;&gt;1,"Missing or duplicate Opening ID",IF(INDEX('Opening Schedule'!$G$8:$G$107,MATCH(A301,'Opening Schedule'!$A$8:$A$107,0))&lt;&gt;B301,"Revision mismatch",IF(INDEX('Opening Schedule'!$K$8:$K$107,MATCH(A301,'Opening Schedule'!$A$8:$A$107,0))&lt;&gt;"Recorded","Opening record incomplete","Linked")))="Linked",SUMIFS('Packing Receipt'!$F$8:$F$107,'Packing Receipt'!$B$8:$B$107,A301,'Packing Receipt'!$C$8:$C$107,B301),""))</x:f>
      </x:c>
      <x:c r="H301" s="30" t="str">
        <x:f>IF(A301="","",IF(IF(COUNTIFS('Opening Schedule'!$A$8:$A$107,A301)&lt;&gt;1,"Missing or duplicate Opening ID",IF(INDEX('Opening Schedule'!$G$8:$G$107,MATCH(A301,'Opening Schedule'!$A$8:$A$107,0))&lt;&gt;B301,"Revision mismatch",IF(INDEX('Opening Schedule'!$K$8:$K$107,MATCH(A301,'Opening Schedule'!$A$8:$A$107,0))&lt;&gt;"Recorded","Opening record incomplete","Linked")))="Linked",SUMIFS('Packing Receipt'!$H$118:$H$217,'Packing Receipt'!$F$118:$F$217,A301,'Packing Receipt'!$G$118:$G$217,B301),""))</x:f>
      </x:c>
      <x:c r="I301" s="30" t="str">
        <x:f>IF(A301="","",IF(IF(COUNTIFS('Opening Schedule'!$A$8:$A$107,A301)&lt;&gt;1,"Missing or duplicate Opening ID",IF(INDEX('Opening Schedule'!$G$8:$G$107,MATCH(A301,'Opening Schedule'!$A$8:$A$107,0))&lt;&gt;B301,"Revision mismatch",IF(INDEX('Opening Schedule'!$K$8:$K$107,MATCH(A301,'Opening Schedule'!$A$8:$A$107,0))&lt;&gt;"Recorded","Opening record incomplete","Linked")))="Linked",INDEX('Opening Schedule'!$E$8:$E$107,MATCH(A301,'Opening Schedule'!$A$8:$A$107,0)),""))</x:f>
      </x:c>
      <x:c r="J301" s="30" t="str">
        <x:f>IF(A301="","",IF(IF(COUNTIFS('Opening Schedule'!$A$8:$A$107,A301)&lt;&gt;1,"Missing or duplicate Opening ID",IF(INDEX('Opening Schedule'!$G$8:$G$107,MATCH(A301,'Opening Schedule'!$A$8:$A$107,0))&lt;&gt;B301,"Revision mismatch",IF(INDEX('Opening Schedule'!$K$8:$K$107,MATCH(A301,'Opening Schedule'!$A$8:$A$107,0))&lt;&gt;"Recorded","Opening record incomplete","Linked")))="Linked",I301-H301,""))</x:f>
      </x:c>
      <x:c r="K301" s="25" t="str">
        <x:f>IF(LEN(A301&amp;"")=0,IF(COUNTA(A301,B301,C301,D301,E301,F301)=0,"","Enter Opening ID"),IF(COUNTIFS('Packing Receipt'!$A$228:$A$327,A301)&lt;&gt;1,"Duplicate closure record",IF(IF(COUNTIFS('Opening Schedule'!$A$8:$A$107,A301)&lt;&gt;1,"Missing or duplicate Opening ID",IF(INDEX('Opening Schedule'!$G$8:$G$107,MATCH(A301,'Opening Schedule'!$A$8:$A$107,0))&lt;&gt;B301,"Revision mismatch",IF(INDEX('Opening Schedule'!$K$8:$K$107,MATCH(A301,'Opening Schedule'!$A$8:$A$107,0))&lt;&gt;"Recorded","Opening record incomplete","Linked")))&lt;&gt;"Linked",IF(COUNTIFS('Opening Schedule'!$A$8:$A$107,A301)&lt;&gt;1,"Missing or duplicate Opening ID",IF(INDEX('Opening Schedule'!$G$8:$G$107,MATCH(A301,'Opening Schedule'!$A$8:$A$107,0))&lt;&gt;B301,"Revision mismatch",IF(INDEX('Opening Schedule'!$K$8:$K$107,MATCH(A301,'Opening Schedule'!$A$8:$A$107,0))&lt;&gt;"Recorded","Opening record incomplete","Linked"))),IF(COUNTIFS('Packing Receipt'!$B$8:$B$107,A301)&lt;&gt;COUNTIFS('Packing Receipt'!$B$8:$B$107,A301,'Packing Receipt'!$C$8:$C$107,B301),"Resolve receipt revision differences",IF(COUNTIFS('Packing Receipt'!$B$8:$B$107,A301,'Packing Receipt'!$C$8:$C$107,B301)=0,"Record receipt lines",IF(COUNTIFS('Packing Receipt'!$B$8:$B$107,A301,'Packing Receipt'!$C$8:$C$107,B301)&lt;&gt;COUNTIFS('Packing Receipt'!$B$8:$B$107,A301,'Packing Receipt'!$C$8:$C$107,B301,'Packing Receipt'!$L$8:$L$107,"Linked"),"Resolve invalid receipt lines",IF(COUNTIFS('Packing Receipt'!$B$8:$B$107,A301,'Packing Receipt'!$C$8:$C$107,B301)&lt;&gt;COUNTIFS('Packing Receipt'!$F$118:$F$217,A301,'Packing Receipt'!$G$118:$G$217,B301,'Packing Receipt'!$K$118:$K$217,"Disposition recorded"),"Resolve every receipt disposition",IF(H301&lt;&gt;I301,"Quantity differs from order",IF(C301&lt;&gt;"Yes","Final delivery not declared",IF(D301&lt;&gt;"Close","Receipt remains open",IF(OR(E301="",F301=""),"Record closure person and date",IF(OR(NOT(ISNUMBER(F301)),F301&lt;=0),"Enter valid closure date","Receipt closure recorded"))))))))))))</x:f>
      </x:c>
      <x:c r="L301" s="1"/>
    </x:row>
    <x:row r="302" ht="28" customHeight="1">
      <x:c r="A302" s="23"/>
      <x:c r="B302" s="23"/>
      <x:c r="C302" s="22"/>
      <x:c r="D302" s="22"/>
      <x:c r="E302" s="23"/>
      <x:c r="F302" s="26"/>
      <x:c r="G302" s="30" t="str">
        <x:f>IF(A302="","",IF(IF(COUNTIFS('Opening Schedule'!$A$8:$A$107,A302)&lt;&gt;1,"Missing or duplicate Opening ID",IF(INDEX('Opening Schedule'!$G$8:$G$107,MATCH(A302,'Opening Schedule'!$A$8:$A$107,0))&lt;&gt;B302,"Revision mismatch",IF(INDEX('Opening Schedule'!$K$8:$K$107,MATCH(A302,'Opening Schedule'!$A$8:$A$107,0))&lt;&gt;"Recorded","Opening record incomplete","Linked")))="Linked",SUMIFS('Packing Receipt'!$F$8:$F$107,'Packing Receipt'!$B$8:$B$107,A302,'Packing Receipt'!$C$8:$C$107,B302),""))</x:f>
      </x:c>
      <x:c r="H302" s="30" t="str">
        <x:f>IF(A302="","",IF(IF(COUNTIFS('Opening Schedule'!$A$8:$A$107,A302)&lt;&gt;1,"Missing or duplicate Opening ID",IF(INDEX('Opening Schedule'!$G$8:$G$107,MATCH(A302,'Opening Schedule'!$A$8:$A$107,0))&lt;&gt;B302,"Revision mismatch",IF(INDEX('Opening Schedule'!$K$8:$K$107,MATCH(A302,'Opening Schedule'!$A$8:$A$107,0))&lt;&gt;"Recorded","Opening record incomplete","Linked")))="Linked",SUMIFS('Packing Receipt'!$H$118:$H$217,'Packing Receipt'!$F$118:$F$217,A302,'Packing Receipt'!$G$118:$G$217,B302),""))</x:f>
      </x:c>
      <x:c r="I302" s="30" t="str">
        <x:f>IF(A302="","",IF(IF(COUNTIFS('Opening Schedule'!$A$8:$A$107,A302)&lt;&gt;1,"Missing or duplicate Opening ID",IF(INDEX('Opening Schedule'!$G$8:$G$107,MATCH(A302,'Opening Schedule'!$A$8:$A$107,0))&lt;&gt;B302,"Revision mismatch",IF(INDEX('Opening Schedule'!$K$8:$K$107,MATCH(A302,'Opening Schedule'!$A$8:$A$107,0))&lt;&gt;"Recorded","Opening record incomplete","Linked")))="Linked",INDEX('Opening Schedule'!$E$8:$E$107,MATCH(A302,'Opening Schedule'!$A$8:$A$107,0)),""))</x:f>
      </x:c>
      <x:c r="J302" s="30" t="str">
        <x:f>IF(A302="","",IF(IF(COUNTIFS('Opening Schedule'!$A$8:$A$107,A302)&lt;&gt;1,"Missing or duplicate Opening ID",IF(INDEX('Opening Schedule'!$G$8:$G$107,MATCH(A302,'Opening Schedule'!$A$8:$A$107,0))&lt;&gt;B302,"Revision mismatch",IF(INDEX('Opening Schedule'!$K$8:$K$107,MATCH(A302,'Opening Schedule'!$A$8:$A$107,0))&lt;&gt;"Recorded","Opening record incomplete","Linked")))="Linked",I302-H302,""))</x:f>
      </x:c>
      <x:c r="K302" s="25" t="str">
        <x:f>IF(LEN(A302&amp;"")=0,IF(COUNTA(A302,B302,C302,D302,E302,F302)=0,"","Enter Opening ID"),IF(COUNTIFS('Packing Receipt'!$A$228:$A$327,A302)&lt;&gt;1,"Duplicate closure record",IF(IF(COUNTIFS('Opening Schedule'!$A$8:$A$107,A302)&lt;&gt;1,"Missing or duplicate Opening ID",IF(INDEX('Opening Schedule'!$G$8:$G$107,MATCH(A302,'Opening Schedule'!$A$8:$A$107,0))&lt;&gt;B302,"Revision mismatch",IF(INDEX('Opening Schedule'!$K$8:$K$107,MATCH(A302,'Opening Schedule'!$A$8:$A$107,0))&lt;&gt;"Recorded","Opening record incomplete","Linked")))&lt;&gt;"Linked",IF(COUNTIFS('Opening Schedule'!$A$8:$A$107,A302)&lt;&gt;1,"Missing or duplicate Opening ID",IF(INDEX('Opening Schedule'!$G$8:$G$107,MATCH(A302,'Opening Schedule'!$A$8:$A$107,0))&lt;&gt;B302,"Revision mismatch",IF(INDEX('Opening Schedule'!$K$8:$K$107,MATCH(A302,'Opening Schedule'!$A$8:$A$107,0))&lt;&gt;"Recorded","Opening record incomplete","Linked"))),IF(COUNTIFS('Packing Receipt'!$B$8:$B$107,A302)&lt;&gt;COUNTIFS('Packing Receipt'!$B$8:$B$107,A302,'Packing Receipt'!$C$8:$C$107,B302),"Resolve receipt revision differences",IF(COUNTIFS('Packing Receipt'!$B$8:$B$107,A302,'Packing Receipt'!$C$8:$C$107,B302)=0,"Record receipt lines",IF(COUNTIFS('Packing Receipt'!$B$8:$B$107,A302,'Packing Receipt'!$C$8:$C$107,B302)&lt;&gt;COUNTIFS('Packing Receipt'!$B$8:$B$107,A302,'Packing Receipt'!$C$8:$C$107,B302,'Packing Receipt'!$L$8:$L$107,"Linked"),"Resolve invalid receipt lines",IF(COUNTIFS('Packing Receipt'!$B$8:$B$107,A302,'Packing Receipt'!$C$8:$C$107,B302)&lt;&gt;COUNTIFS('Packing Receipt'!$F$118:$F$217,A302,'Packing Receipt'!$G$118:$G$217,B302,'Packing Receipt'!$K$118:$K$217,"Disposition recorded"),"Resolve every receipt disposition",IF(H302&lt;&gt;I302,"Quantity differs from order",IF(C302&lt;&gt;"Yes","Final delivery not declared",IF(D302&lt;&gt;"Close","Receipt remains open",IF(OR(E302="",F302=""),"Record closure person and date",IF(OR(NOT(ISNUMBER(F302)),F302&lt;=0),"Enter valid closure date","Receipt closure recorded"))))))))))))</x:f>
      </x:c>
      <x:c r="L302" s="1"/>
    </x:row>
    <x:row r="303" ht="28" customHeight="1">
      <x:c r="A303" s="23"/>
      <x:c r="B303" s="23"/>
      <x:c r="C303" s="22"/>
      <x:c r="D303" s="22"/>
      <x:c r="E303" s="23"/>
      <x:c r="F303" s="26"/>
      <x:c r="G303" s="30" t="str">
        <x:f>IF(A303="","",IF(IF(COUNTIFS('Opening Schedule'!$A$8:$A$107,A303)&lt;&gt;1,"Missing or duplicate Opening ID",IF(INDEX('Opening Schedule'!$G$8:$G$107,MATCH(A303,'Opening Schedule'!$A$8:$A$107,0))&lt;&gt;B303,"Revision mismatch",IF(INDEX('Opening Schedule'!$K$8:$K$107,MATCH(A303,'Opening Schedule'!$A$8:$A$107,0))&lt;&gt;"Recorded","Opening record incomplete","Linked")))="Linked",SUMIFS('Packing Receipt'!$F$8:$F$107,'Packing Receipt'!$B$8:$B$107,A303,'Packing Receipt'!$C$8:$C$107,B303),""))</x:f>
      </x:c>
      <x:c r="H303" s="30" t="str">
        <x:f>IF(A303="","",IF(IF(COUNTIFS('Opening Schedule'!$A$8:$A$107,A303)&lt;&gt;1,"Missing or duplicate Opening ID",IF(INDEX('Opening Schedule'!$G$8:$G$107,MATCH(A303,'Opening Schedule'!$A$8:$A$107,0))&lt;&gt;B303,"Revision mismatch",IF(INDEX('Opening Schedule'!$K$8:$K$107,MATCH(A303,'Opening Schedule'!$A$8:$A$107,0))&lt;&gt;"Recorded","Opening record incomplete","Linked")))="Linked",SUMIFS('Packing Receipt'!$H$118:$H$217,'Packing Receipt'!$F$118:$F$217,A303,'Packing Receipt'!$G$118:$G$217,B303),""))</x:f>
      </x:c>
      <x:c r="I303" s="30" t="str">
        <x:f>IF(A303="","",IF(IF(COUNTIFS('Opening Schedule'!$A$8:$A$107,A303)&lt;&gt;1,"Missing or duplicate Opening ID",IF(INDEX('Opening Schedule'!$G$8:$G$107,MATCH(A303,'Opening Schedule'!$A$8:$A$107,0))&lt;&gt;B303,"Revision mismatch",IF(INDEX('Opening Schedule'!$K$8:$K$107,MATCH(A303,'Opening Schedule'!$A$8:$A$107,0))&lt;&gt;"Recorded","Opening record incomplete","Linked")))="Linked",INDEX('Opening Schedule'!$E$8:$E$107,MATCH(A303,'Opening Schedule'!$A$8:$A$107,0)),""))</x:f>
      </x:c>
      <x:c r="J303" s="30" t="str">
        <x:f>IF(A303="","",IF(IF(COUNTIFS('Opening Schedule'!$A$8:$A$107,A303)&lt;&gt;1,"Missing or duplicate Opening ID",IF(INDEX('Opening Schedule'!$G$8:$G$107,MATCH(A303,'Opening Schedule'!$A$8:$A$107,0))&lt;&gt;B303,"Revision mismatch",IF(INDEX('Opening Schedule'!$K$8:$K$107,MATCH(A303,'Opening Schedule'!$A$8:$A$107,0))&lt;&gt;"Recorded","Opening record incomplete","Linked")))="Linked",I303-H303,""))</x:f>
      </x:c>
      <x:c r="K303" s="25" t="str">
        <x:f>IF(LEN(A303&amp;"")=0,IF(COUNTA(A303,B303,C303,D303,E303,F303)=0,"","Enter Opening ID"),IF(COUNTIFS('Packing Receipt'!$A$228:$A$327,A303)&lt;&gt;1,"Duplicate closure record",IF(IF(COUNTIFS('Opening Schedule'!$A$8:$A$107,A303)&lt;&gt;1,"Missing or duplicate Opening ID",IF(INDEX('Opening Schedule'!$G$8:$G$107,MATCH(A303,'Opening Schedule'!$A$8:$A$107,0))&lt;&gt;B303,"Revision mismatch",IF(INDEX('Opening Schedule'!$K$8:$K$107,MATCH(A303,'Opening Schedule'!$A$8:$A$107,0))&lt;&gt;"Recorded","Opening record incomplete","Linked")))&lt;&gt;"Linked",IF(COUNTIFS('Opening Schedule'!$A$8:$A$107,A303)&lt;&gt;1,"Missing or duplicate Opening ID",IF(INDEX('Opening Schedule'!$G$8:$G$107,MATCH(A303,'Opening Schedule'!$A$8:$A$107,0))&lt;&gt;B303,"Revision mismatch",IF(INDEX('Opening Schedule'!$K$8:$K$107,MATCH(A303,'Opening Schedule'!$A$8:$A$107,0))&lt;&gt;"Recorded","Opening record incomplete","Linked"))),IF(COUNTIFS('Packing Receipt'!$B$8:$B$107,A303)&lt;&gt;COUNTIFS('Packing Receipt'!$B$8:$B$107,A303,'Packing Receipt'!$C$8:$C$107,B303),"Resolve receipt revision differences",IF(COUNTIFS('Packing Receipt'!$B$8:$B$107,A303,'Packing Receipt'!$C$8:$C$107,B303)=0,"Record receipt lines",IF(COUNTIFS('Packing Receipt'!$B$8:$B$107,A303,'Packing Receipt'!$C$8:$C$107,B303)&lt;&gt;COUNTIFS('Packing Receipt'!$B$8:$B$107,A303,'Packing Receipt'!$C$8:$C$107,B303,'Packing Receipt'!$L$8:$L$107,"Linked"),"Resolve invalid receipt lines",IF(COUNTIFS('Packing Receipt'!$B$8:$B$107,A303,'Packing Receipt'!$C$8:$C$107,B303)&lt;&gt;COUNTIFS('Packing Receipt'!$F$118:$F$217,A303,'Packing Receipt'!$G$118:$G$217,B303,'Packing Receipt'!$K$118:$K$217,"Disposition recorded"),"Resolve every receipt disposition",IF(H303&lt;&gt;I303,"Quantity differs from order",IF(C303&lt;&gt;"Yes","Final delivery not declared",IF(D303&lt;&gt;"Close","Receipt remains open",IF(OR(E303="",F303=""),"Record closure person and date",IF(OR(NOT(ISNUMBER(F303)),F303&lt;=0),"Enter valid closure date","Receipt closure recorded"))))))))))))</x:f>
      </x:c>
      <x:c r="L303" s="1"/>
    </x:row>
    <x:row r="304" ht="28" customHeight="1">
      <x:c r="A304" s="23"/>
      <x:c r="B304" s="23"/>
      <x:c r="C304" s="22"/>
      <x:c r="D304" s="22"/>
      <x:c r="E304" s="23"/>
      <x:c r="F304" s="26"/>
      <x:c r="G304" s="30" t="str">
        <x:f>IF(A304="","",IF(IF(COUNTIFS('Opening Schedule'!$A$8:$A$107,A304)&lt;&gt;1,"Missing or duplicate Opening ID",IF(INDEX('Opening Schedule'!$G$8:$G$107,MATCH(A304,'Opening Schedule'!$A$8:$A$107,0))&lt;&gt;B304,"Revision mismatch",IF(INDEX('Opening Schedule'!$K$8:$K$107,MATCH(A304,'Opening Schedule'!$A$8:$A$107,0))&lt;&gt;"Recorded","Opening record incomplete","Linked")))="Linked",SUMIFS('Packing Receipt'!$F$8:$F$107,'Packing Receipt'!$B$8:$B$107,A304,'Packing Receipt'!$C$8:$C$107,B304),""))</x:f>
      </x:c>
      <x:c r="H304" s="30" t="str">
        <x:f>IF(A304="","",IF(IF(COUNTIFS('Opening Schedule'!$A$8:$A$107,A304)&lt;&gt;1,"Missing or duplicate Opening ID",IF(INDEX('Opening Schedule'!$G$8:$G$107,MATCH(A304,'Opening Schedule'!$A$8:$A$107,0))&lt;&gt;B304,"Revision mismatch",IF(INDEX('Opening Schedule'!$K$8:$K$107,MATCH(A304,'Opening Schedule'!$A$8:$A$107,0))&lt;&gt;"Recorded","Opening record incomplete","Linked")))="Linked",SUMIFS('Packing Receipt'!$H$118:$H$217,'Packing Receipt'!$F$118:$F$217,A304,'Packing Receipt'!$G$118:$G$217,B304),""))</x:f>
      </x:c>
      <x:c r="I304" s="30" t="str">
        <x:f>IF(A304="","",IF(IF(COUNTIFS('Opening Schedule'!$A$8:$A$107,A304)&lt;&gt;1,"Missing or duplicate Opening ID",IF(INDEX('Opening Schedule'!$G$8:$G$107,MATCH(A304,'Opening Schedule'!$A$8:$A$107,0))&lt;&gt;B304,"Revision mismatch",IF(INDEX('Opening Schedule'!$K$8:$K$107,MATCH(A304,'Opening Schedule'!$A$8:$A$107,0))&lt;&gt;"Recorded","Opening record incomplete","Linked")))="Linked",INDEX('Opening Schedule'!$E$8:$E$107,MATCH(A304,'Opening Schedule'!$A$8:$A$107,0)),""))</x:f>
      </x:c>
      <x:c r="J304" s="30" t="str">
        <x:f>IF(A304="","",IF(IF(COUNTIFS('Opening Schedule'!$A$8:$A$107,A304)&lt;&gt;1,"Missing or duplicate Opening ID",IF(INDEX('Opening Schedule'!$G$8:$G$107,MATCH(A304,'Opening Schedule'!$A$8:$A$107,0))&lt;&gt;B304,"Revision mismatch",IF(INDEX('Opening Schedule'!$K$8:$K$107,MATCH(A304,'Opening Schedule'!$A$8:$A$107,0))&lt;&gt;"Recorded","Opening record incomplete","Linked")))="Linked",I304-H304,""))</x:f>
      </x:c>
      <x:c r="K304" s="25" t="str">
        <x:f>IF(LEN(A304&amp;"")=0,IF(COUNTA(A304,B304,C304,D304,E304,F304)=0,"","Enter Opening ID"),IF(COUNTIFS('Packing Receipt'!$A$228:$A$327,A304)&lt;&gt;1,"Duplicate closure record",IF(IF(COUNTIFS('Opening Schedule'!$A$8:$A$107,A304)&lt;&gt;1,"Missing or duplicate Opening ID",IF(INDEX('Opening Schedule'!$G$8:$G$107,MATCH(A304,'Opening Schedule'!$A$8:$A$107,0))&lt;&gt;B304,"Revision mismatch",IF(INDEX('Opening Schedule'!$K$8:$K$107,MATCH(A304,'Opening Schedule'!$A$8:$A$107,0))&lt;&gt;"Recorded","Opening record incomplete","Linked")))&lt;&gt;"Linked",IF(COUNTIFS('Opening Schedule'!$A$8:$A$107,A304)&lt;&gt;1,"Missing or duplicate Opening ID",IF(INDEX('Opening Schedule'!$G$8:$G$107,MATCH(A304,'Opening Schedule'!$A$8:$A$107,0))&lt;&gt;B304,"Revision mismatch",IF(INDEX('Opening Schedule'!$K$8:$K$107,MATCH(A304,'Opening Schedule'!$A$8:$A$107,0))&lt;&gt;"Recorded","Opening record incomplete","Linked"))),IF(COUNTIFS('Packing Receipt'!$B$8:$B$107,A304)&lt;&gt;COUNTIFS('Packing Receipt'!$B$8:$B$107,A304,'Packing Receipt'!$C$8:$C$107,B304),"Resolve receipt revision differences",IF(COUNTIFS('Packing Receipt'!$B$8:$B$107,A304,'Packing Receipt'!$C$8:$C$107,B304)=0,"Record receipt lines",IF(COUNTIFS('Packing Receipt'!$B$8:$B$107,A304,'Packing Receipt'!$C$8:$C$107,B304)&lt;&gt;COUNTIFS('Packing Receipt'!$B$8:$B$107,A304,'Packing Receipt'!$C$8:$C$107,B304,'Packing Receipt'!$L$8:$L$107,"Linked"),"Resolve invalid receipt lines",IF(COUNTIFS('Packing Receipt'!$B$8:$B$107,A304,'Packing Receipt'!$C$8:$C$107,B304)&lt;&gt;COUNTIFS('Packing Receipt'!$F$118:$F$217,A304,'Packing Receipt'!$G$118:$G$217,B304,'Packing Receipt'!$K$118:$K$217,"Disposition recorded"),"Resolve every receipt disposition",IF(H304&lt;&gt;I304,"Quantity differs from order",IF(C304&lt;&gt;"Yes","Final delivery not declared",IF(D304&lt;&gt;"Close","Receipt remains open",IF(OR(E304="",F304=""),"Record closure person and date",IF(OR(NOT(ISNUMBER(F304)),F304&lt;=0),"Enter valid closure date","Receipt closure recorded"))))))))))))</x:f>
      </x:c>
      <x:c r="L304" s="1"/>
    </x:row>
    <x:row r="305" ht="28" customHeight="1">
      <x:c r="A305" s="23"/>
      <x:c r="B305" s="23"/>
      <x:c r="C305" s="22"/>
      <x:c r="D305" s="22"/>
      <x:c r="E305" s="23"/>
      <x:c r="F305" s="26"/>
      <x:c r="G305" s="30" t="str">
        <x:f>IF(A305="","",IF(IF(COUNTIFS('Opening Schedule'!$A$8:$A$107,A305)&lt;&gt;1,"Missing or duplicate Opening ID",IF(INDEX('Opening Schedule'!$G$8:$G$107,MATCH(A305,'Opening Schedule'!$A$8:$A$107,0))&lt;&gt;B305,"Revision mismatch",IF(INDEX('Opening Schedule'!$K$8:$K$107,MATCH(A305,'Opening Schedule'!$A$8:$A$107,0))&lt;&gt;"Recorded","Opening record incomplete","Linked")))="Linked",SUMIFS('Packing Receipt'!$F$8:$F$107,'Packing Receipt'!$B$8:$B$107,A305,'Packing Receipt'!$C$8:$C$107,B305),""))</x:f>
      </x:c>
      <x:c r="H305" s="30" t="str">
        <x:f>IF(A305="","",IF(IF(COUNTIFS('Opening Schedule'!$A$8:$A$107,A305)&lt;&gt;1,"Missing or duplicate Opening ID",IF(INDEX('Opening Schedule'!$G$8:$G$107,MATCH(A305,'Opening Schedule'!$A$8:$A$107,0))&lt;&gt;B305,"Revision mismatch",IF(INDEX('Opening Schedule'!$K$8:$K$107,MATCH(A305,'Opening Schedule'!$A$8:$A$107,0))&lt;&gt;"Recorded","Opening record incomplete","Linked")))="Linked",SUMIFS('Packing Receipt'!$H$118:$H$217,'Packing Receipt'!$F$118:$F$217,A305,'Packing Receipt'!$G$118:$G$217,B305),""))</x:f>
      </x:c>
      <x:c r="I305" s="30" t="str">
        <x:f>IF(A305="","",IF(IF(COUNTIFS('Opening Schedule'!$A$8:$A$107,A305)&lt;&gt;1,"Missing or duplicate Opening ID",IF(INDEX('Opening Schedule'!$G$8:$G$107,MATCH(A305,'Opening Schedule'!$A$8:$A$107,0))&lt;&gt;B305,"Revision mismatch",IF(INDEX('Opening Schedule'!$K$8:$K$107,MATCH(A305,'Opening Schedule'!$A$8:$A$107,0))&lt;&gt;"Recorded","Opening record incomplete","Linked")))="Linked",INDEX('Opening Schedule'!$E$8:$E$107,MATCH(A305,'Opening Schedule'!$A$8:$A$107,0)),""))</x:f>
      </x:c>
      <x:c r="J305" s="30" t="str">
        <x:f>IF(A305="","",IF(IF(COUNTIFS('Opening Schedule'!$A$8:$A$107,A305)&lt;&gt;1,"Missing or duplicate Opening ID",IF(INDEX('Opening Schedule'!$G$8:$G$107,MATCH(A305,'Opening Schedule'!$A$8:$A$107,0))&lt;&gt;B305,"Revision mismatch",IF(INDEX('Opening Schedule'!$K$8:$K$107,MATCH(A305,'Opening Schedule'!$A$8:$A$107,0))&lt;&gt;"Recorded","Opening record incomplete","Linked")))="Linked",I305-H305,""))</x:f>
      </x:c>
      <x:c r="K305" s="25" t="str">
        <x:f>IF(LEN(A305&amp;"")=0,IF(COUNTA(A305,B305,C305,D305,E305,F305)=0,"","Enter Opening ID"),IF(COUNTIFS('Packing Receipt'!$A$228:$A$327,A305)&lt;&gt;1,"Duplicate closure record",IF(IF(COUNTIFS('Opening Schedule'!$A$8:$A$107,A305)&lt;&gt;1,"Missing or duplicate Opening ID",IF(INDEX('Opening Schedule'!$G$8:$G$107,MATCH(A305,'Opening Schedule'!$A$8:$A$107,0))&lt;&gt;B305,"Revision mismatch",IF(INDEX('Opening Schedule'!$K$8:$K$107,MATCH(A305,'Opening Schedule'!$A$8:$A$107,0))&lt;&gt;"Recorded","Opening record incomplete","Linked")))&lt;&gt;"Linked",IF(COUNTIFS('Opening Schedule'!$A$8:$A$107,A305)&lt;&gt;1,"Missing or duplicate Opening ID",IF(INDEX('Opening Schedule'!$G$8:$G$107,MATCH(A305,'Opening Schedule'!$A$8:$A$107,0))&lt;&gt;B305,"Revision mismatch",IF(INDEX('Opening Schedule'!$K$8:$K$107,MATCH(A305,'Opening Schedule'!$A$8:$A$107,0))&lt;&gt;"Recorded","Opening record incomplete","Linked"))),IF(COUNTIFS('Packing Receipt'!$B$8:$B$107,A305)&lt;&gt;COUNTIFS('Packing Receipt'!$B$8:$B$107,A305,'Packing Receipt'!$C$8:$C$107,B305),"Resolve receipt revision differences",IF(COUNTIFS('Packing Receipt'!$B$8:$B$107,A305,'Packing Receipt'!$C$8:$C$107,B305)=0,"Record receipt lines",IF(COUNTIFS('Packing Receipt'!$B$8:$B$107,A305,'Packing Receipt'!$C$8:$C$107,B305)&lt;&gt;COUNTIFS('Packing Receipt'!$B$8:$B$107,A305,'Packing Receipt'!$C$8:$C$107,B305,'Packing Receipt'!$L$8:$L$107,"Linked"),"Resolve invalid receipt lines",IF(COUNTIFS('Packing Receipt'!$B$8:$B$107,A305,'Packing Receipt'!$C$8:$C$107,B305)&lt;&gt;COUNTIFS('Packing Receipt'!$F$118:$F$217,A305,'Packing Receipt'!$G$118:$G$217,B305,'Packing Receipt'!$K$118:$K$217,"Disposition recorded"),"Resolve every receipt disposition",IF(H305&lt;&gt;I305,"Quantity differs from order",IF(C305&lt;&gt;"Yes","Final delivery not declared",IF(D305&lt;&gt;"Close","Receipt remains open",IF(OR(E305="",F305=""),"Record closure person and date",IF(OR(NOT(ISNUMBER(F305)),F305&lt;=0),"Enter valid closure date","Receipt closure recorded"))))))))))))</x:f>
      </x:c>
      <x:c r="L305" s="1"/>
    </x:row>
    <x:row r="306" ht="28" customHeight="1">
      <x:c r="A306" s="23"/>
      <x:c r="B306" s="23"/>
      <x:c r="C306" s="22"/>
      <x:c r="D306" s="22"/>
      <x:c r="E306" s="23"/>
      <x:c r="F306" s="26"/>
      <x:c r="G306" s="30" t="str">
        <x:f>IF(A306="","",IF(IF(COUNTIFS('Opening Schedule'!$A$8:$A$107,A306)&lt;&gt;1,"Missing or duplicate Opening ID",IF(INDEX('Opening Schedule'!$G$8:$G$107,MATCH(A306,'Opening Schedule'!$A$8:$A$107,0))&lt;&gt;B306,"Revision mismatch",IF(INDEX('Opening Schedule'!$K$8:$K$107,MATCH(A306,'Opening Schedule'!$A$8:$A$107,0))&lt;&gt;"Recorded","Opening record incomplete","Linked")))="Linked",SUMIFS('Packing Receipt'!$F$8:$F$107,'Packing Receipt'!$B$8:$B$107,A306,'Packing Receipt'!$C$8:$C$107,B306),""))</x:f>
      </x:c>
      <x:c r="H306" s="30" t="str">
        <x:f>IF(A306="","",IF(IF(COUNTIFS('Opening Schedule'!$A$8:$A$107,A306)&lt;&gt;1,"Missing or duplicate Opening ID",IF(INDEX('Opening Schedule'!$G$8:$G$107,MATCH(A306,'Opening Schedule'!$A$8:$A$107,0))&lt;&gt;B306,"Revision mismatch",IF(INDEX('Opening Schedule'!$K$8:$K$107,MATCH(A306,'Opening Schedule'!$A$8:$A$107,0))&lt;&gt;"Recorded","Opening record incomplete","Linked")))="Linked",SUMIFS('Packing Receipt'!$H$118:$H$217,'Packing Receipt'!$F$118:$F$217,A306,'Packing Receipt'!$G$118:$G$217,B306),""))</x:f>
      </x:c>
      <x:c r="I306" s="30" t="str">
        <x:f>IF(A306="","",IF(IF(COUNTIFS('Opening Schedule'!$A$8:$A$107,A306)&lt;&gt;1,"Missing or duplicate Opening ID",IF(INDEX('Opening Schedule'!$G$8:$G$107,MATCH(A306,'Opening Schedule'!$A$8:$A$107,0))&lt;&gt;B306,"Revision mismatch",IF(INDEX('Opening Schedule'!$K$8:$K$107,MATCH(A306,'Opening Schedule'!$A$8:$A$107,0))&lt;&gt;"Recorded","Opening record incomplete","Linked")))="Linked",INDEX('Opening Schedule'!$E$8:$E$107,MATCH(A306,'Opening Schedule'!$A$8:$A$107,0)),""))</x:f>
      </x:c>
      <x:c r="J306" s="30" t="str">
        <x:f>IF(A306="","",IF(IF(COUNTIFS('Opening Schedule'!$A$8:$A$107,A306)&lt;&gt;1,"Missing or duplicate Opening ID",IF(INDEX('Opening Schedule'!$G$8:$G$107,MATCH(A306,'Opening Schedule'!$A$8:$A$107,0))&lt;&gt;B306,"Revision mismatch",IF(INDEX('Opening Schedule'!$K$8:$K$107,MATCH(A306,'Opening Schedule'!$A$8:$A$107,0))&lt;&gt;"Recorded","Opening record incomplete","Linked")))="Linked",I306-H306,""))</x:f>
      </x:c>
      <x:c r="K306" s="25" t="str">
        <x:f>IF(LEN(A306&amp;"")=0,IF(COUNTA(A306,B306,C306,D306,E306,F306)=0,"","Enter Opening ID"),IF(COUNTIFS('Packing Receipt'!$A$228:$A$327,A306)&lt;&gt;1,"Duplicate closure record",IF(IF(COUNTIFS('Opening Schedule'!$A$8:$A$107,A306)&lt;&gt;1,"Missing or duplicate Opening ID",IF(INDEX('Opening Schedule'!$G$8:$G$107,MATCH(A306,'Opening Schedule'!$A$8:$A$107,0))&lt;&gt;B306,"Revision mismatch",IF(INDEX('Opening Schedule'!$K$8:$K$107,MATCH(A306,'Opening Schedule'!$A$8:$A$107,0))&lt;&gt;"Recorded","Opening record incomplete","Linked")))&lt;&gt;"Linked",IF(COUNTIFS('Opening Schedule'!$A$8:$A$107,A306)&lt;&gt;1,"Missing or duplicate Opening ID",IF(INDEX('Opening Schedule'!$G$8:$G$107,MATCH(A306,'Opening Schedule'!$A$8:$A$107,0))&lt;&gt;B306,"Revision mismatch",IF(INDEX('Opening Schedule'!$K$8:$K$107,MATCH(A306,'Opening Schedule'!$A$8:$A$107,0))&lt;&gt;"Recorded","Opening record incomplete","Linked"))),IF(COUNTIFS('Packing Receipt'!$B$8:$B$107,A306)&lt;&gt;COUNTIFS('Packing Receipt'!$B$8:$B$107,A306,'Packing Receipt'!$C$8:$C$107,B306),"Resolve receipt revision differences",IF(COUNTIFS('Packing Receipt'!$B$8:$B$107,A306,'Packing Receipt'!$C$8:$C$107,B306)=0,"Record receipt lines",IF(COUNTIFS('Packing Receipt'!$B$8:$B$107,A306,'Packing Receipt'!$C$8:$C$107,B306)&lt;&gt;COUNTIFS('Packing Receipt'!$B$8:$B$107,A306,'Packing Receipt'!$C$8:$C$107,B306,'Packing Receipt'!$L$8:$L$107,"Linked"),"Resolve invalid receipt lines",IF(COUNTIFS('Packing Receipt'!$B$8:$B$107,A306,'Packing Receipt'!$C$8:$C$107,B306)&lt;&gt;COUNTIFS('Packing Receipt'!$F$118:$F$217,A306,'Packing Receipt'!$G$118:$G$217,B306,'Packing Receipt'!$K$118:$K$217,"Disposition recorded"),"Resolve every receipt disposition",IF(H306&lt;&gt;I306,"Quantity differs from order",IF(C306&lt;&gt;"Yes","Final delivery not declared",IF(D306&lt;&gt;"Close","Receipt remains open",IF(OR(E306="",F306=""),"Record closure person and date",IF(OR(NOT(ISNUMBER(F306)),F306&lt;=0),"Enter valid closure date","Receipt closure recorded"))))))))))))</x:f>
      </x:c>
      <x:c r="L306" s="1"/>
    </x:row>
    <x:row r="307" ht="28" customHeight="1">
      <x:c r="A307" s="23"/>
      <x:c r="B307" s="23"/>
      <x:c r="C307" s="22"/>
      <x:c r="D307" s="22"/>
      <x:c r="E307" s="23"/>
      <x:c r="F307" s="26"/>
      <x:c r="G307" s="30" t="str">
        <x:f>IF(A307="","",IF(IF(COUNTIFS('Opening Schedule'!$A$8:$A$107,A307)&lt;&gt;1,"Missing or duplicate Opening ID",IF(INDEX('Opening Schedule'!$G$8:$G$107,MATCH(A307,'Opening Schedule'!$A$8:$A$107,0))&lt;&gt;B307,"Revision mismatch",IF(INDEX('Opening Schedule'!$K$8:$K$107,MATCH(A307,'Opening Schedule'!$A$8:$A$107,0))&lt;&gt;"Recorded","Opening record incomplete","Linked")))="Linked",SUMIFS('Packing Receipt'!$F$8:$F$107,'Packing Receipt'!$B$8:$B$107,A307,'Packing Receipt'!$C$8:$C$107,B307),""))</x:f>
      </x:c>
      <x:c r="H307" s="30" t="str">
        <x:f>IF(A307="","",IF(IF(COUNTIFS('Opening Schedule'!$A$8:$A$107,A307)&lt;&gt;1,"Missing or duplicate Opening ID",IF(INDEX('Opening Schedule'!$G$8:$G$107,MATCH(A307,'Opening Schedule'!$A$8:$A$107,0))&lt;&gt;B307,"Revision mismatch",IF(INDEX('Opening Schedule'!$K$8:$K$107,MATCH(A307,'Opening Schedule'!$A$8:$A$107,0))&lt;&gt;"Recorded","Opening record incomplete","Linked")))="Linked",SUMIFS('Packing Receipt'!$H$118:$H$217,'Packing Receipt'!$F$118:$F$217,A307,'Packing Receipt'!$G$118:$G$217,B307),""))</x:f>
      </x:c>
      <x:c r="I307" s="30" t="str">
        <x:f>IF(A307="","",IF(IF(COUNTIFS('Opening Schedule'!$A$8:$A$107,A307)&lt;&gt;1,"Missing or duplicate Opening ID",IF(INDEX('Opening Schedule'!$G$8:$G$107,MATCH(A307,'Opening Schedule'!$A$8:$A$107,0))&lt;&gt;B307,"Revision mismatch",IF(INDEX('Opening Schedule'!$K$8:$K$107,MATCH(A307,'Opening Schedule'!$A$8:$A$107,0))&lt;&gt;"Recorded","Opening record incomplete","Linked")))="Linked",INDEX('Opening Schedule'!$E$8:$E$107,MATCH(A307,'Opening Schedule'!$A$8:$A$107,0)),""))</x:f>
      </x:c>
      <x:c r="J307" s="30" t="str">
        <x:f>IF(A307="","",IF(IF(COUNTIFS('Opening Schedule'!$A$8:$A$107,A307)&lt;&gt;1,"Missing or duplicate Opening ID",IF(INDEX('Opening Schedule'!$G$8:$G$107,MATCH(A307,'Opening Schedule'!$A$8:$A$107,0))&lt;&gt;B307,"Revision mismatch",IF(INDEX('Opening Schedule'!$K$8:$K$107,MATCH(A307,'Opening Schedule'!$A$8:$A$107,0))&lt;&gt;"Recorded","Opening record incomplete","Linked")))="Linked",I307-H307,""))</x:f>
      </x:c>
      <x:c r="K307" s="25" t="str">
        <x:f>IF(LEN(A307&amp;"")=0,IF(COUNTA(A307,B307,C307,D307,E307,F307)=0,"","Enter Opening ID"),IF(COUNTIFS('Packing Receipt'!$A$228:$A$327,A307)&lt;&gt;1,"Duplicate closure record",IF(IF(COUNTIFS('Opening Schedule'!$A$8:$A$107,A307)&lt;&gt;1,"Missing or duplicate Opening ID",IF(INDEX('Opening Schedule'!$G$8:$G$107,MATCH(A307,'Opening Schedule'!$A$8:$A$107,0))&lt;&gt;B307,"Revision mismatch",IF(INDEX('Opening Schedule'!$K$8:$K$107,MATCH(A307,'Opening Schedule'!$A$8:$A$107,0))&lt;&gt;"Recorded","Opening record incomplete","Linked")))&lt;&gt;"Linked",IF(COUNTIFS('Opening Schedule'!$A$8:$A$107,A307)&lt;&gt;1,"Missing or duplicate Opening ID",IF(INDEX('Opening Schedule'!$G$8:$G$107,MATCH(A307,'Opening Schedule'!$A$8:$A$107,0))&lt;&gt;B307,"Revision mismatch",IF(INDEX('Opening Schedule'!$K$8:$K$107,MATCH(A307,'Opening Schedule'!$A$8:$A$107,0))&lt;&gt;"Recorded","Opening record incomplete","Linked"))),IF(COUNTIFS('Packing Receipt'!$B$8:$B$107,A307)&lt;&gt;COUNTIFS('Packing Receipt'!$B$8:$B$107,A307,'Packing Receipt'!$C$8:$C$107,B307),"Resolve receipt revision differences",IF(COUNTIFS('Packing Receipt'!$B$8:$B$107,A307,'Packing Receipt'!$C$8:$C$107,B307)=0,"Record receipt lines",IF(COUNTIFS('Packing Receipt'!$B$8:$B$107,A307,'Packing Receipt'!$C$8:$C$107,B307)&lt;&gt;COUNTIFS('Packing Receipt'!$B$8:$B$107,A307,'Packing Receipt'!$C$8:$C$107,B307,'Packing Receipt'!$L$8:$L$107,"Linked"),"Resolve invalid receipt lines",IF(COUNTIFS('Packing Receipt'!$B$8:$B$107,A307,'Packing Receipt'!$C$8:$C$107,B307)&lt;&gt;COUNTIFS('Packing Receipt'!$F$118:$F$217,A307,'Packing Receipt'!$G$118:$G$217,B307,'Packing Receipt'!$K$118:$K$217,"Disposition recorded"),"Resolve every receipt disposition",IF(H307&lt;&gt;I307,"Quantity differs from order",IF(C307&lt;&gt;"Yes","Final delivery not declared",IF(D307&lt;&gt;"Close","Receipt remains open",IF(OR(E307="",F307=""),"Record closure person and date",IF(OR(NOT(ISNUMBER(F307)),F307&lt;=0),"Enter valid closure date","Receipt closure recorded"))))))))))))</x:f>
      </x:c>
      <x:c r="L307" s="1"/>
    </x:row>
    <x:row r="308" ht="28" customHeight="1">
      <x:c r="A308" s="23"/>
      <x:c r="B308" s="23"/>
      <x:c r="C308" s="22"/>
      <x:c r="D308" s="22"/>
      <x:c r="E308" s="23"/>
      <x:c r="F308" s="26"/>
      <x:c r="G308" s="30" t="str">
        <x:f>IF(A308="","",IF(IF(COUNTIFS('Opening Schedule'!$A$8:$A$107,A308)&lt;&gt;1,"Missing or duplicate Opening ID",IF(INDEX('Opening Schedule'!$G$8:$G$107,MATCH(A308,'Opening Schedule'!$A$8:$A$107,0))&lt;&gt;B308,"Revision mismatch",IF(INDEX('Opening Schedule'!$K$8:$K$107,MATCH(A308,'Opening Schedule'!$A$8:$A$107,0))&lt;&gt;"Recorded","Opening record incomplete","Linked")))="Linked",SUMIFS('Packing Receipt'!$F$8:$F$107,'Packing Receipt'!$B$8:$B$107,A308,'Packing Receipt'!$C$8:$C$107,B308),""))</x:f>
      </x:c>
      <x:c r="H308" s="30" t="str">
        <x:f>IF(A308="","",IF(IF(COUNTIFS('Opening Schedule'!$A$8:$A$107,A308)&lt;&gt;1,"Missing or duplicate Opening ID",IF(INDEX('Opening Schedule'!$G$8:$G$107,MATCH(A308,'Opening Schedule'!$A$8:$A$107,0))&lt;&gt;B308,"Revision mismatch",IF(INDEX('Opening Schedule'!$K$8:$K$107,MATCH(A308,'Opening Schedule'!$A$8:$A$107,0))&lt;&gt;"Recorded","Opening record incomplete","Linked")))="Linked",SUMIFS('Packing Receipt'!$H$118:$H$217,'Packing Receipt'!$F$118:$F$217,A308,'Packing Receipt'!$G$118:$G$217,B308),""))</x:f>
      </x:c>
      <x:c r="I308" s="30" t="str">
        <x:f>IF(A308="","",IF(IF(COUNTIFS('Opening Schedule'!$A$8:$A$107,A308)&lt;&gt;1,"Missing or duplicate Opening ID",IF(INDEX('Opening Schedule'!$G$8:$G$107,MATCH(A308,'Opening Schedule'!$A$8:$A$107,0))&lt;&gt;B308,"Revision mismatch",IF(INDEX('Opening Schedule'!$K$8:$K$107,MATCH(A308,'Opening Schedule'!$A$8:$A$107,0))&lt;&gt;"Recorded","Opening record incomplete","Linked")))="Linked",INDEX('Opening Schedule'!$E$8:$E$107,MATCH(A308,'Opening Schedule'!$A$8:$A$107,0)),""))</x:f>
      </x:c>
      <x:c r="J308" s="30" t="str">
        <x:f>IF(A308="","",IF(IF(COUNTIFS('Opening Schedule'!$A$8:$A$107,A308)&lt;&gt;1,"Missing or duplicate Opening ID",IF(INDEX('Opening Schedule'!$G$8:$G$107,MATCH(A308,'Opening Schedule'!$A$8:$A$107,0))&lt;&gt;B308,"Revision mismatch",IF(INDEX('Opening Schedule'!$K$8:$K$107,MATCH(A308,'Opening Schedule'!$A$8:$A$107,0))&lt;&gt;"Recorded","Opening record incomplete","Linked")))="Linked",I308-H308,""))</x:f>
      </x:c>
      <x:c r="K308" s="25" t="str">
        <x:f>IF(LEN(A308&amp;"")=0,IF(COUNTA(A308,B308,C308,D308,E308,F308)=0,"","Enter Opening ID"),IF(COUNTIFS('Packing Receipt'!$A$228:$A$327,A308)&lt;&gt;1,"Duplicate closure record",IF(IF(COUNTIFS('Opening Schedule'!$A$8:$A$107,A308)&lt;&gt;1,"Missing or duplicate Opening ID",IF(INDEX('Opening Schedule'!$G$8:$G$107,MATCH(A308,'Opening Schedule'!$A$8:$A$107,0))&lt;&gt;B308,"Revision mismatch",IF(INDEX('Opening Schedule'!$K$8:$K$107,MATCH(A308,'Opening Schedule'!$A$8:$A$107,0))&lt;&gt;"Recorded","Opening record incomplete","Linked")))&lt;&gt;"Linked",IF(COUNTIFS('Opening Schedule'!$A$8:$A$107,A308)&lt;&gt;1,"Missing or duplicate Opening ID",IF(INDEX('Opening Schedule'!$G$8:$G$107,MATCH(A308,'Opening Schedule'!$A$8:$A$107,0))&lt;&gt;B308,"Revision mismatch",IF(INDEX('Opening Schedule'!$K$8:$K$107,MATCH(A308,'Opening Schedule'!$A$8:$A$107,0))&lt;&gt;"Recorded","Opening record incomplete","Linked"))),IF(COUNTIFS('Packing Receipt'!$B$8:$B$107,A308)&lt;&gt;COUNTIFS('Packing Receipt'!$B$8:$B$107,A308,'Packing Receipt'!$C$8:$C$107,B308),"Resolve receipt revision differences",IF(COUNTIFS('Packing Receipt'!$B$8:$B$107,A308,'Packing Receipt'!$C$8:$C$107,B308)=0,"Record receipt lines",IF(COUNTIFS('Packing Receipt'!$B$8:$B$107,A308,'Packing Receipt'!$C$8:$C$107,B308)&lt;&gt;COUNTIFS('Packing Receipt'!$B$8:$B$107,A308,'Packing Receipt'!$C$8:$C$107,B308,'Packing Receipt'!$L$8:$L$107,"Linked"),"Resolve invalid receipt lines",IF(COUNTIFS('Packing Receipt'!$B$8:$B$107,A308,'Packing Receipt'!$C$8:$C$107,B308)&lt;&gt;COUNTIFS('Packing Receipt'!$F$118:$F$217,A308,'Packing Receipt'!$G$118:$G$217,B308,'Packing Receipt'!$K$118:$K$217,"Disposition recorded"),"Resolve every receipt disposition",IF(H308&lt;&gt;I308,"Quantity differs from order",IF(C308&lt;&gt;"Yes","Final delivery not declared",IF(D308&lt;&gt;"Close","Receipt remains open",IF(OR(E308="",F308=""),"Record closure person and date",IF(OR(NOT(ISNUMBER(F308)),F308&lt;=0),"Enter valid closure date","Receipt closure recorded"))))))))))))</x:f>
      </x:c>
      <x:c r="L308" s="1"/>
    </x:row>
    <x:row r="309" ht="28" customHeight="1">
      <x:c r="A309" s="23"/>
      <x:c r="B309" s="23"/>
      <x:c r="C309" s="22"/>
      <x:c r="D309" s="22"/>
      <x:c r="E309" s="23"/>
      <x:c r="F309" s="26"/>
      <x:c r="G309" s="30" t="str">
        <x:f>IF(A309="","",IF(IF(COUNTIFS('Opening Schedule'!$A$8:$A$107,A309)&lt;&gt;1,"Missing or duplicate Opening ID",IF(INDEX('Opening Schedule'!$G$8:$G$107,MATCH(A309,'Opening Schedule'!$A$8:$A$107,0))&lt;&gt;B309,"Revision mismatch",IF(INDEX('Opening Schedule'!$K$8:$K$107,MATCH(A309,'Opening Schedule'!$A$8:$A$107,0))&lt;&gt;"Recorded","Opening record incomplete","Linked")))="Linked",SUMIFS('Packing Receipt'!$F$8:$F$107,'Packing Receipt'!$B$8:$B$107,A309,'Packing Receipt'!$C$8:$C$107,B309),""))</x:f>
      </x:c>
      <x:c r="H309" s="30" t="str">
        <x:f>IF(A309="","",IF(IF(COUNTIFS('Opening Schedule'!$A$8:$A$107,A309)&lt;&gt;1,"Missing or duplicate Opening ID",IF(INDEX('Opening Schedule'!$G$8:$G$107,MATCH(A309,'Opening Schedule'!$A$8:$A$107,0))&lt;&gt;B309,"Revision mismatch",IF(INDEX('Opening Schedule'!$K$8:$K$107,MATCH(A309,'Opening Schedule'!$A$8:$A$107,0))&lt;&gt;"Recorded","Opening record incomplete","Linked")))="Linked",SUMIFS('Packing Receipt'!$H$118:$H$217,'Packing Receipt'!$F$118:$F$217,A309,'Packing Receipt'!$G$118:$G$217,B309),""))</x:f>
      </x:c>
      <x:c r="I309" s="30" t="str">
        <x:f>IF(A309="","",IF(IF(COUNTIFS('Opening Schedule'!$A$8:$A$107,A309)&lt;&gt;1,"Missing or duplicate Opening ID",IF(INDEX('Opening Schedule'!$G$8:$G$107,MATCH(A309,'Opening Schedule'!$A$8:$A$107,0))&lt;&gt;B309,"Revision mismatch",IF(INDEX('Opening Schedule'!$K$8:$K$107,MATCH(A309,'Opening Schedule'!$A$8:$A$107,0))&lt;&gt;"Recorded","Opening record incomplete","Linked")))="Linked",INDEX('Opening Schedule'!$E$8:$E$107,MATCH(A309,'Opening Schedule'!$A$8:$A$107,0)),""))</x:f>
      </x:c>
      <x:c r="J309" s="30" t="str">
        <x:f>IF(A309="","",IF(IF(COUNTIFS('Opening Schedule'!$A$8:$A$107,A309)&lt;&gt;1,"Missing or duplicate Opening ID",IF(INDEX('Opening Schedule'!$G$8:$G$107,MATCH(A309,'Opening Schedule'!$A$8:$A$107,0))&lt;&gt;B309,"Revision mismatch",IF(INDEX('Opening Schedule'!$K$8:$K$107,MATCH(A309,'Opening Schedule'!$A$8:$A$107,0))&lt;&gt;"Recorded","Opening record incomplete","Linked")))="Linked",I309-H309,""))</x:f>
      </x:c>
      <x:c r="K309" s="25" t="str">
        <x:f>IF(LEN(A309&amp;"")=0,IF(COUNTA(A309,B309,C309,D309,E309,F309)=0,"","Enter Opening ID"),IF(COUNTIFS('Packing Receipt'!$A$228:$A$327,A309)&lt;&gt;1,"Duplicate closure record",IF(IF(COUNTIFS('Opening Schedule'!$A$8:$A$107,A309)&lt;&gt;1,"Missing or duplicate Opening ID",IF(INDEX('Opening Schedule'!$G$8:$G$107,MATCH(A309,'Opening Schedule'!$A$8:$A$107,0))&lt;&gt;B309,"Revision mismatch",IF(INDEX('Opening Schedule'!$K$8:$K$107,MATCH(A309,'Opening Schedule'!$A$8:$A$107,0))&lt;&gt;"Recorded","Opening record incomplete","Linked")))&lt;&gt;"Linked",IF(COUNTIFS('Opening Schedule'!$A$8:$A$107,A309)&lt;&gt;1,"Missing or duplicate Opening ID",IF(INDEX('Opening Schedule'!$G$8:$G$107,MATCH(A309,'Opening Schedule'!$A$8:$A$107,0))&lt;&gt;B309,"Revision mismatch",IF(INDEX('Opening Schedule'!$K$8:$K$107,MATCH(A309,'Opening Schedule'!$A$8:$A$107,0))&lt;&gt;"Recorded","Opening record incomplete","Linked"))),IF(COUNTIFS('Packing Receipt'!$B$8:$B$107,A309)&lt;&gt;COUNTIFS('Packing Receipt'!$B$8:$B$107,A309,'Packing Receipt'!$C$8:$C$107,B309),"Resolve receipt revision differences",IF(COUNTIFS('Packing Receipt'!$B$8:$B$107,A309,'Packing Receipt'!$C$8:$C$107,B309)=0,"Record receipt lines",IF(COUNTIFS('Packing Receipt'!$B$8:$B$107,A309,'Packing Receipt'!$C$8:$C$107,B309)&lt;&gt;COUNTIFS('Packing Receipt'!$B$8:$B$107,A309,'Packing Receipt'!$C$8:$C$107,B309,'Packing Receipt'!$L$8:$L$107,"Linked"),"Resolve invalid receipt lines",IF(COUNTIFS('Packing Receipt'!$B$8:$B$107,A309,'Packing Receipt'!$C$8:$C$107,B309)&lt;&gt;COUNTIFS('Packing Receipt'!$F$118:$F$217,A309,'Packing Receipt'!$G$118:$G$217,B309,'Packing Receipt'!$K$118:$K$217,"Disposition recorded"),"Resolve every receipt disposition",IF(H309&lt;&gt;I309,"Quantity differs from order",IF(C309&lt;&gt;"Yes","Final delivery not declared",IF(D309&lt;&gt;"Close","Receipt remains open",IF(OR(E309="",F309=""),"Record closure person and date",IF(OR(NOT(ISNUMBER(F309)),F309&lt;=0),"Enter valid closure date","Receipt closure recorded"))))))))))))</x:f>
      </x:c>
      <x:c r="L309" s="1"/>
    </x:row>
    <x:row r="310" ht="28" customHeight="1">
      <x:c r="A310" s="23"/>
      <x:c r="B310" s="23"/>
      <x:c r="C310" s="22"/>
      <x:c r="D310" s="22"/>
      <x:c r="E310" s="23"/>
      <x:c r="F310" s="26"/>
      <x:c r="G310" s="30" t="str">
        <x:f>IF(A310="","",IF(IF(COUNTIFS('Opening Schedule'!$A$8:$A$107,A310)&lt;&gt;1,"Missing or duplicate Opening ID",IF(INDEX('Opening Schedule'!$G$8:$G$107,MATCH(A310,'Opening Schedule'!$A$8:$A$107,0))&lt;&gt;B310,"Revision mismatch",IF(INDEX('Opening Schedule'!$K$8:$K$107,MATCH(A310,'Opening Schedule'!$A$8:$A$107,0))&lt;&gt;"Recorded","Opening record incomplete","Linked")))="Linked",SUMIFS('Packing Receipt'!$F$8:$F$107,'Packing Receipt'!$B$8:$B$107,A310,'Packing Receipt'!$C$8:$C$107,B310),""))</x:f>
      </x:c>
      <x:c r="H310" s="30" t="str">
        <x:f>IF(A310="","",IF(IF(COUNTIFS('Opening Schedule'!$A$8:$A$107,A310)&lt;&gt;1,"Missing or duplicate Opening ID",IF(INDEX('Opening Schedule'!$G$8:$G$107,MATCH(A310,'Opening Schedule'!$A$8:$A$107,0))&lt;&gt;B310,"Revision mismatch",IF(INDEX('Opening Schedule'!$K$8:$K$107,MATCH(A310,'Opening Schedule'!$A$8:$A$107,0))&lt;&gt;"Recorded","Opening record incomplete","Linked")))="Linked",SUMIFS('Packing Receipt'!$H$118:$H$217,'Packing Receipt'!$F$118:$F$217,A310,'Packing Receipt'!$G$118:$G$217,B310),""))</x:f>
      </x:c>
      <x:c r="I310" s="30" t="str">
        <x:f>IF(A310="","",IF(IF(COUNTIFS('Opening Schedule'!$A$8:$A$107,A310)&lt;&gt;1,"Missing or duplicate Opening ID",IF(INDEX('Opening Schedule'!$G$8:$G$107,MATCH(A310,'Opening Schedule'!$A$8:$A$107,0))&lt;&gt;B310,"Revision mismatch",IF(INDEX('Opening Schedule'!$K$8:$K$107,MATCH(A310,'Opening Schedule'!$A$8:$A$107,0))&lt;&gt;"Recorded","Opening record incomplete","Linked")))="Linked",INDEX('Opening Schedule'!$E$8:$E$107,MATCH(A310,'Opening Schedule'!$A$8:$A$107,0)),""))</x:f>
      </x:c>
      <x:c r="J310" s="30" t="str">
        <x:f>IF(A310="","",IF(IF(COUNTIFS('Opening Schedule'!$A$8:$A$107,A310)&lt;&gt;1,"Missing or duplicate Opening ID",IF(INDEX('Opening Schedule'!$G$8:$G$107,MATCH(A310,'Opening Schedule'!$A$8:$A$107,0))&lt;&gt;B310,"Revision mismatch",IF(INDEX('Opening Schedule'!$K$8:$K$107,MATCH(A310,'Opening Schedule'!$A$8:$A$107,0))&lt;&gt;"Recorded","Opening record incomplete","Linked")))="Linked",I310-H310,""))</x:f>
      </x:c>
      <x:c r="K310" s="25" t="str">
        <x:f>IF(LEN(A310&amp;"")=0,IF(COUNTA(A310,B310,C310,D310,E310,F310)=0,"","Enter Opening ID"),IF(COUNTIFS('Packing Receipt'!$A$228:$A$327,A310)&lt;&gt;1,"Duplicate closure record",IF(IF(COUNTIFS('Opening Schedule'!$A$8:$A$107,A310)&lt;&gt;1,"Missing or duplicate Opening ID",IF(INDEX('Opening Schedule'!$G$8:$G$107,MATCH(A310,'Opening Schedule'!$A$8:$A$107,0))&lt;&gt;B310,"Revision mismatch",IF(INDEX('Opening Schedule'!$K$8:$K$107,MATCH(A310,'Opening Schedule'!$A$8:$A$107,0))&lt;&gt;"Recorded","Opening record incomplete","Linked")))&lt;&gt;"Linked",IF(COUNTIFS('Opening Schedule'!$A$8:$A$107,A310)&lt;&gt;1,"Missing or duplicate Opening ID",IF(INDEX('Opening Schedule'!$G$8:$G$107,MATCH(A310,'Opening Schedule'!$A$8:$A$107,0))&lt;&gt;B310,"Revision mismatch",IF(INDEX('Opening Schedule'!$K$8:$K$107,MATCH(A310,'Opening Schedule'!$A$8:$A$107,0))&lt;&gt;"Recorded","Opening record incomplete","Linked"))),IF(COUNTIFS('Packing Receipt'!$B$8:$B$107,A310)&lt;&gt;COUNTIFS('Packing Receipt'!$B$8:$B$107,A310,'Packing Receipt'!$C$8:$C$107,B310),"Resolve receipt revision differences",IF(COUNTIFS('Packing Receipt'!$B$8:$B$107,A310,'Packing Receipt'!$C$8:$C$107,B310)=0,"Record receipt lines",IF(COUNTIFS('Packing Receipt'!$B$8:$B$107,A310,'Packing Receipt'!$C$8:$C$107,B310)&lt;&gt;COUNTIFS('Packing Receipt'!$B$8:$B$107,A310,'Packing Receipt'!$C$8:$C$107,B310,'Packing Receipt'!$L$8:$L$107,"Linked"),"Resolve invalid receipt lines",IF(COUNTIFS('Packing Receipt'!$B$8:$B$107,A310,'Packing Receipt'!$C$8:$C$107,B310)&lt;&gt;COUNTIFS('Packing Receipt'!$F$118:$F$217,A310,'Packing Receipt'!$G$118:$G$217,B310,'Packing Receipt'!$K$118:$K$217,"Disposition recorded"),"Resolve every receipt disposition",IF(H310&lt;&gt;I310,"Quantity differs from order",IF(C310&lt;&gt;"Yes","Final delivery not declared",IF(D310&lt;&gt;"Close","Receipt remains open",IF(OR(E310="",F310=""),"Record closure person and date",IF(OR(NOT(ISNUMBER(F310)),F310&lt;=0),"Enter valid closure date","Receipt closure recorded"))))))))))))</x:f>
      </x:c>
      <x:c r="L310" s="1"/>
    </x:row>
    <x:row r="311" ht="28" customHeight="1">
      <x:c r="A311" s="23"/>
      <x:c r="B311" s="23"/>
      <x:c r="C311" s="22"/>
      <x:c r="D311" s="22"/>
      <x:c r="E311" s="23"/>
      <x:c r="F311" s="26"/>
      <x:c r="G311" s="30" t="str">
        <x:f>IF(A311="","",IF(IF(COUNTIFS('Opening Schedule'!$A$8:$A$107,A311)&lt;&gt;1,"Missing or duplicate Opening ID",IF(INDEX('Opening Schedule'!$G$8:$G$107,MATCH(A311,'Opening Schedule'!$A$8:$A$107,0))&lt;&gt;B311,"Revision mismatch",IF(INDEX('Opening Schedule'!$K$8:$K$107,MATCH(A311,'Opening Schedule'!$A$8:$A$107,0))&lt;&gt;"Recorded","Opening record incomplete","Linked")))="Linked",SUMIFS('Packing Receipt'!$F$8:$F$107,'Packing Receipt'!$B$8:$B$107,A311,'Packing Receipt'!$C$8:$C$107,B311),""))</x:f>
      </x:c>
      <x:c r="H311" s="30" t="str">
        <x:f>IF(A311="","",IF(IF(COUNTIFS('Opening Schedule'!$A$8:$A$107,A311)&lt;&gt;1,"Missing or duplicate Opening ID",IF(INDEX('Opening Schedule'!$G$8:$G$107,MATCH(A311,'Opening Schedule'!$A$8:$A$107,0))&lt;&gt;B311,"Revision mismatch",IF(INDEX('Opening Schedule'!$K$8:$K$107,MATCH(A311,'Opening Schedule'!$A$8:$A$107,0))&lt;&gt;"Recorded","Opening record incomplete","Linked")))="Linked",SUMIFS('Packing Receipt'!$H$118:$H$217,'Packing Receipt'!$F$118:$F$217,A311,'Packing Receipt'!$G$118:$G$217,B311),""))</x:f>
      </x:c>
      <x:c r="I311" s="30" t="str">
        <x:f>IF(A311="","",IF(IF(COUNTIFS('Opening Schedule'!$A$8:$A$107,A311)&lt;&gt;1,"Missing or duplicate Opening ID",IF(INDEX('Opening Schedule'!$G$8:$G$107,MATCH(A311,'Opening Schedule'!$A$8:$A$107,0))&lt;&gt;B311,"Revision mismatch",IF(INDEX('Opening Schedule'!$K$8:$K$107,MATCH(A311,'Opening Schedule'!$A$8:$A$107,0))&lt;&gt;"Recorded","Opening record incomplete","Linked")))="Linked",INDEX('Opening Schedule'!$E$8:$E$107,MATCH(A311,'Opening Schedule'!$A$8:$A$107,0)),""))</x:f>
      </x:c>
      <x:c r="J311" s="30" t="str">
        <x:f>IF(A311="","",IF(IF(COUNTIFS('Opening Schedule'!$A$8:$A$107,A311)&lt;&gt;1,"Missing or duplicate Opening ID",IF(INDEX('Opening Schedule'!$G$8:$G$107,MATCH(A311,'Opening Schedule'!$A$8:$A$107,0))&lt;&gt;B311,"Revision mismatch",IF(INDEX('Opening Schedule'!$K$8:$K$107,MATCH(A311,'Opening Schedule'!$A$8:$A$107,0))&lt;&gt;"Recorded","Opening record incomplete","Linked")))="Linked",I311-H311,""))</x:f>
      </x:c>
      <x:c r="K311" s="25" t="str">
        <x:f>IF(LEN(A311&amp;"")=0,IF(COUNTA(A311,B311,C311,D311,E311,F311)=0,"","Enter Opening ID"),IF(COUNTIFS('Packing Receipt'!$A$228:$A$327,A311)&lt;&gt;1,"Duplicate closure record",IF(IF(COUNTIFS('Opening Schedule'!$A$8:$A$107,A311)&lt;&gt;1,"Missing or duplicate Opening ID",IF(INDEX('Opening Schedule'!$G$8:$G$107,MATCH(A311,'Opening Schedule'!$A$8:$A$107,0))&lt;&gt;B311,"Revision mismatch",IF(INDEX('Opening Schedule'!$K$8:$K$107,MATCH(A311,'Opening Schedule'!$A$8:$A$107,0))&lt;&gt;"Recorded","Opening record incomplete","Linked")))&lt;&gt;"Linked",IF(COUNTIFS('Opening Schedule'!$A$8:$A$107,A311)&lt;&gt;1,"Missing or duplicate Opening ID",IF(INDEX('Opening Schedule'!$G$8:$G$107,MATCH(A311,'Opening Schedule'!$A$8:$A$107,0))&lt;&gt;B311,"Revision mismatch",IF(INDEX('Opening Schedule'!$K$8:$K$107,MATCH(A311,'Opening Schedule'!$A$8:$A$107,0))&lt;&gt;"Recorded","Opening record incomplete","Linked"))),IF(COUNTIFS('Packing Receipt'!$B$8:$B$107,A311)&lt;&gt;COUNTIFS('Packing Receipt'!$B$8:$B$107,A311,'Packing Receipt'!$C$8:$C$107,B311),"Resolve receipt revision differences",IF(COUNTIFS('Packing Receipt'!$B$8:$B$107,A311,'Packing Receipt'!$C$8:$C$107,B311)=0,"Record receipt lines",IF(COUNTIFS('Packing Receipt'!$B$8:$B$107,A311,'Packing Receipt'!$C$8:$C$107,B311)&lt;&gt;COUNTIFS('Packing Receipt'!$B$8:$B$107,A311,'Packing Receipt'!$C$8:$C$107,B311,'Packing Receipt'!$L$8:$L$107,"Linked"),"Resolve invalid receipt lines",IF(COUNTIFS('Packing Receipt'!$B$8:$B$107,A311,'Packing Receipt'!$C$8:$C$107,B311)&lt;&gt;COUNTIFS('Packing Receipt'!$F$118:$F$217,A311,'Packing Receipt'!$G$118:$G$217,B311,'Packing Receipt'!$K$118:$K$217,"Disposition recorded"),"Resolve every receipt disposition",IF(H311&lt;&gt;I311,"Quantity differs from order",IF(C311&lt;&gt;"Yes","Final delivery not declared",IF(D311&lt;&gt;"Close","Receipt remains open",IF(OR(E311="",F311=""),"Record closure person and date",IF(OR(NOT(ISNUMBER(F311)),F311&lt;=0),"Enter valid closure date","Receipt closure recorded"))))))))))))</x:f>
      </x:c>
      <x:c r="L311" s="1"/>
    </x:row>
    <x:row r="312" ht="28" customHeight="1">
      <x:c r="A312" s="23"/>
      <x:c r="B312" s="23"/>
      <x:c r="C312" s="22"/>
      <x:c r="D312" s="22"/>
      <x:c r="E312" s="23"/>
      <x:c r="F312" s="26"/>
      <x:c r="G312" s="30" t="str">
        <x:f>IF(A312="","",IF(IF(COUNTIFS('Opening Schedule'!$A$8:$A$107,A312)&lt;&gt;1,"Missing or duplicate Opening ID",IF(INDEX('Opening Schedule'!$G$8:$G$107,MATCH(A312,'Opening Schedule'!$A$8:$A$107,0))&lt;&gt;B312,"Revision mismatch",IF(INDEX('Opening Schedule'!$K$8:$K$107,MATCH(A312,'Opening Schedule'!$A$8:$A$107,0))&lt;&gt;"Recorded","Opening record incomplete","Linked")))="Linked",SUMIFS('Packing Receipt'!$F$8:$F$107,'Packing Receipt'!$B$8:$B$107,A312,'Packing Receipt'!$C$8:$C$107,B312),""))</x:f>
      </x:c>
      <x:c r="H312" s="30" t="str">
        <x:f>IF(A312="","",IF(IF(COUNTIFS('Opening Schedule'!$A$8:$A$107,A312)&lt;&gt;1,"Missing or duplicate Opening ID",IF(INDEX('Opening Schedule'!$G$8:$G$107,MATCH(A312,'Opening Schedule'!$A$8:$A$107,0))&lt;&gt;B312,"Revision mismatch",IF(INDEX('Opening Schedule'!$K$8:$K$107,MATCH(A312,'Opening Schedule'!$A$8:$A$107,0))&lt;&gt;"Recorded","Opening record incomplete","Linked")))="Linked",SUMIFS('Packing Receipt'!$H$118:$H$217,'Packing Receipt'!$F$118:$F$217,A312,'Packing Receipt'!$G$118:$G$217,B312),""))</x:f>
      </x:c>
      <x:c r="I312" s="30" t="str">
        <x:f>IF(A312="","",IF(IF(COUNTIFS('Opening Schedule'!$A$8:$A$107,A312)&lt;&gt;1,"Missing or duplicate Opening ID",IF(INDEX('Opening Schedule'!$G$8:$G$107,MATCH(A312,'Opening Schedule'!$A$8:$A$107,0))&lt;&gt;B312,"Revision mismatch",IF(INDEX('Opening Schedule'!$K$8:$K$107,MATCH(A312,'Opening Schedule'!$A$8:$A$107,0))&lt;&gt;"Recorded","Opening record incomplete","Linked")))="Linked",INDEX('Opening Schedule'!$E$8:$E$107,MATCH(A312,'Opening Schedule'!$A$8:$A$107,0)),""))</x:f>
      </x:c>
      <x:c r="J312" s="30" t="str">
        <x:f>IF(A312="","",IF(IF(COUNTIFS('Opening Schedule'!$A$8:$A$107,A312)&lt;&gt;1,"Missing or duplicate Opening ID",IF(INDEX('Opening Schedule'!$G$8:$G$107,MATCH(A312,'Opening Schedule'!$A$8:$A$107,0))&lt;&gt;B312,"Revision mismatch",IF(INDEX('Opening Schedule'!$K$8:$K$107,MATCH(A312,'Opening Schedule'!$A$8:$A$107,0))&lt;&gt;"Recorded","Opening record incomplete","Linked")))="Linked",I312-H312,""))</x:f>
      </x:c>
      <x:c r="K312" s="25" t="str">
        <x:f>IF(LEN(A312&amp;"")=0,IF(COUNTA(A312,B312,C312,D312,E312,F312)=0,"","Enter Opening ID"),IF(COUNTIFS('Packing Receipt'!$A$228:$A$327,A312)&lt;&gt;1,"Duplicate closure record",IF(IF(COUNTIFS('Opening Schedule'!$A$8:$A$107,A312)&lt;&gt;1,"Missing or duplicate Opening ID",IF(INDEX('Opening Schedule'!$G$8:$G$107,MATCH(A312,'Opening Schedule'!$A$8:$A$107,0))&lt;&gt;B312,"Revision mismatch",IF(INDEX('Opening Schedule'!$K$8:$K$107,MATCH(A312,'Opening Schedule'!$A$8:$A$107,0))&lt;&gt;"Recorded","Opening record incomplete","Linked")))&lt;&gt;"Linked",IF(COUNTIFS('Opening Schedule'!$A$8:$A$107,A312)&lt;&gt;1,"Missing or duplicate Opening ID",IF(INDEX('Opening Schedule'!$G$8:$G$107,MATCH(A312,'Opening Schedule'!$A$8:$A$107,0))&lt;&gt;B312,"Revision mismatch",IF(INDEX('Opening Schedule'!$K$8:$K$107,MATCH(A312,'Opening Schedule'!$A$8:$A$107,0))&lt;&gt;"Recorded","Opening record incomplete","Linked"))),IF(COUNTIFS('Packing Receipt'!$B$8:$B$107,A312)&lt;&gt;COUNTIFS('Packing Receipt'!$B$8:$B$107,A312,'Packing Receipt'!$C$8:$C$107,B312),"Resolve receipt revision differences",IF(COUNTIFS('Packing Receipt'!$B$8:$B$107,A312,'Packing Receipt'!$C$8:$C$107,B312)=0,"Record receipt lines",IF(COUNTIFS('Packing Receipt'!$B$8:$B$107,A312,'Packing Receipt'!$C$8:$C$107,B312)&lt;&gt;COUNTIFS('Packing Receipt'!$B$8:$B$107,A312,'Packing Receipt'!$C$8:$C$107,B312,'Packing Receipt'!$L$8:$L$107,"Linked"),"Resolve invalid receipt lines",IF(COUNTIFS('Packing Receipt'!$B$8:$B$107,A312,'Packing Receipt'!$C$8:$C$107,B312)&lt;&gt;COUNTIFS('Packing Receipt'!$F$118:$F$217,A312,'Packing Receipt'!$G$118:$G$217,B312,'Packing Receipt'!$K$118:$K$217,"Disposition recorded"),"Resolve every receipt disposition",IF(H312&lt;&gt;I312,"Quantity differs from order",IF(C312&lt;&gt;"Yes","Final delivery not declared",IF(D312&lt;&gt;"Close","Receipt remains open",IF(OR(E312="",F312=""),"Record closure person and date",IF(OR(NOT(ISNUMBER(F312)),F312&lt;=0),"Enter valid closure date","Receipt closure recorded"))))))))))))</x:f>
      </x:c>
      <x:c r="L312" s="1"/>
    </x:row>
    <x:row r="313" ht="28" customHeight="1">
      <x:c r="A313" s="23"/>
      <x:c r="B313" s="23"/>
      <x:c r="C313" s="22"/>
      <x:c r="D313" s="22"/>
      <x:c r="E313" s="23"/>
      <x:c r="F313" s="26"/>
      <x:c r="G313" s="30" t="str">
        <x:f>IF(A313="","",IF(IF(COUNTIFS('Opening Schedule'!$A$8:$A$107,A313)&lt;&gt;1,"Missing or duplicate Opening ID",IF(INDEX('Opening Schedule'!$G$8:$G$107,MATCH(A313,'Opening Schedule'!$A$8:$A$107,0))&lt;&gt;B313,"Revision mismatch",IF(INDEX('Opening Schedule'!$K$8:$K$107,MATCH(A313,'Opening Schedule'!$A$8:$A$107,0))&lt;&gt;"Recorded","Opening record incomplete","Linked")))="Linked",SUMIFS('Packing Receipt'!$F$8:$F$107,'Packing Receipt'!$B$8:$B$107,A313,'Packing Receipt'!$C$8:$C$107,B313),""))</x:f>
      </x:c>
      <x:c r="H313" s="30" t="str">
        <x:f>IF(A313="","",IF(IF(COUNTIFS('Opening Schedule'!$A$8:$A$107,A313)&lt;&gt;1,"Missing or duplicate Opening ID",IF(INDEX('Opening Schedule'!$G$8:$G$107,MATCH(A313,'Opening Schedule'!$A$8:$A$107,0))&lt;&gt;B313,"Revision mismatch",IF(INDEX('Opening Schedule'!$K$8:$K$107,MATCH(A313,'Opening Schedule'!$A$8:$A$107,0))&lt;&gt;"Recorded","Opening record incomplete","Linked")))="Linked",SUMIFS('Packing Receipt'!$H$118:$H$217,'Packing Receipt'!$F$118:$F$217,A313,'Packing Receipt'!$G$118:$G$217,B313),""))</x:f>
      </x:c>
      <x:c r="I313" s="30" t="str">
        <x:f>IF(A313="","",IF(IF(COUNTIFS('Opening Schedule'!$A$8:$A$107,A313)&lt;&gt;1,"Missing or duplicate Opening ID",IF(INDEX('Opening Schedule'!$G$8:$G$107,MATCH(A313,'Opening Schedule'!$A$8:$A$107,0))&lt;&gt;B313,"Revision mismatch",IF(INDEX('Opening Schedule'!$K$8:$K$107,MATCH(A313,'Opening Schedule'!$A$8:$A$107,0))&lt;&gt;"Recorded","Opening record incomplete","Linked")))="Linked",INDEX('Opening Schedule'!$E$8:$E$107,MATCH(A313,'Opening Schedule'!$A$8:$A$107,0)),""))</x:f>
      </x:c>
      <x:c r="J313" s="30" t="str">
        <x:f>IF(A313="","",IF(IF(COUNTIFS('Opening Schedule'!$A$8:$A$107,A313)&lt;&gt;1,"Missing or duplicate Opening ID",IF(INDEX('Opening Schedule'!$G$8:$G$107,MATCH(A313,'Opening Schedule'!$A$8:$A$107,0))&lt;&gt;B313,"Revision mismatch",IF(INDEX('Opening Schedule'!$K$8:$K$107,MATCH(A313,'Opening Schedule'!$A$8:$A$107,0))&lt;&gt;"Recorded","Opening record incomplete","Linked")))="Linked",I313-H313,""))</x:f>
      </x:c>
      <x:c r="K313" s="25" t="str">
        <x:f>IF(LEN(A313&amp;"")=0,IF(COUNTA(A313,B313,C313,D313,E313,F313)=0,"","Enter Opening ID"),IF(COUNTIFS('Packing Receipt'!$A$228:$A$327,A313)&lt;&gt;1,"Duplicate closure record",IF(IF(COUNTIFS('Opening Schedule'!$A$8:$A$107,A313)&lt;&gt;1,"Missing or duplicate Opening ID",IF(INDEX('Opening Schedule'!$G$8:$G$107,MATCH(A313,'Opening Schedule'!$A$8:$A$107,0))&lt;&gt;B313,"Revision mismatch",IF(INDEX('Opening Schedule'!$K$8:$K$107,MATCH(A313,'Opening Schedule'!$A$8:$A$107,0))&lt;&gt;"Recorded","Opening record incomplete","Linked")))&lt;&gt;"Linked",IF(COUNTIFS('Opening Schedule'!$A$8:$A$107,A313)&lt;&gt;1,"Missing or duplicate Opening ID",IF(INDEX('Opening Schedule'!$G$8:$G$107,MATCH(A313,'Opening Schedule'!$A$8:$A$107,0))&lt;&gt;B313,"Revision mismatch",IF(INDEX('Opening Schedule'!$K$8:$K$107,MATCH(A313,'Opening Schedule'!$A$8:$A$107,0))&lt;&gt;"Recorded","Opening record incomplete","Linked"))),IF(COUNTIFS('Packing Receipt'!$B$8:$B$107,A313)&lt;&gt;COUNTIFS('Packing Receipt'!$B$8:$B$107,A313,'Packing Receipt'!$C$8:$C$107,B313),"Resolve receipt revision differences",IF(COUNTIFS('Packing Receipt'!$B$8:$B$107,A313,'Packing Receipt'!$C$8:$C$107,B313)=0,"Record receipt lines",IF(COUNTIFS('Packing Receipt'!$B$8:$B$107,A313,'Packing Receipt'!$C$8:$C$107,B313)&lt;&gt;COUNTIFS('Packing Receipt'!$B$8:$B$107,A313,'Packing Receipt'!$C$8:$C$107,B313,'Packing Receipt'!$L$8:$L$107,"Linked"),"Resolve invalid receipt lines",IF(COUNTIFS('Packing Receipt'!$B$8:$B$107,A313,'Packing Receipt'!$C$8:$C$107,B313)&lt;&gt;COUNTIFS('Packing Receipt'!$F$118:$F$217,A313,'Packing Receipt'!$G$118:$G$217,B313,'Packing Receipt'!$K$118:$K$217,"Disposition recorded"),"Resolve every receipt disposition",IF(H313&lt;&gt;I313,"Quantity differs from order",IF(C313&lt;&gt;"Yes","Final delivery not declared",IF(D313&lt;&gt;"Close","Receipt remains open",IF(OR(E313="",F313=""),"Record closure person and date",IF(OR(NOT(ISNUMBER(F313)),F313&lt;=0),"Enter valid closure date","Receipt closure recorded"))))))))))))</x:f>
      </x:c>
      <x:c r="L313" s="1"/>
    </x:row>
    <x:row r="314" ht="28" customHeight="1">
      <x:c r="A314" s="23"/>
      <x:c r="B314" s="23"/>
      <x:c r="C314" s="22"/>
      <x:c r="D314" s="22"/>
      <x:c r="E314" s="23"/>
      <x:c r="F314" s="26"/>
      <x:c r="G314" s="30" t="str">
        <x:f>IF(A314="","",IF(IF(COUNTIFS('Opening Schedule'!$A$8:$A$107,A314)&lt;&gt;1,"Missing or duplicate Opening ID",IF(INDEX('Opening Schedule'!$G$8:$G$107,MATCH(A314,'Opening Schedule'!$A$8:$A$107,0))&lt;&gt;B314,"Revision mismatch",IF(INDEX('Opening Schedule'!$K$8:$K$107,MATCH(A314,'Opening Schedule'!$A$8:$A$107,0))&lt;&gt;"Recorded","Opening record incomplete","Linked")))="Linked",SUMIFS('Packing Receipt'!$F$8:$F$107,'Packing Receipt'!$B$8:$B$107,A314,'Packing Receipt'!$C$8:$C$107,B314),""))</x:f>
      </x:c>
      <x:c r="H314" s="30" t="str">
        <x:f>IF(A314="","",IF(IF(COUNTIFS('Opening Schedule'!$A$8:$A$107,A314)&lt;&gt;1,"Missing or duplicate Opening ID",IF(INDEX('Opening Schedule'!$G$8:$G$107,MATCH(A314,'Opening Schedule'!$A$8:$A$107,0))&lt;&gt;B314,"Revision mismatch",IF(INDEX('Opening Schedule'!$K$8:$K$107,MATCH(A314,'Opening Schedule'!$A$8:$A$107,0))&lt;&gt;"Recorded","Opening record incomplete","Linked")))="Linked",SUMIFS('Packing Receipt'!$H$118:$H$217,'Packing Receipt'!$F$118:$F$217,A314,'Packing Receipt'!$G$118:$G$217,B314),""))</x:f>
      </x:c>
      <x:c r="I314" s="30" t="str">
        <x:f>IF(A314="","",IF(IF(COUNTIFS('Opening Schedule'!$A$8:$A$107,A314)&lt;&gt;1,"Missing or duplicate Opening ID",IF(INDEX('Opening Schedule'!$G$8:$G$107,MATCH(A314,'Opening Schedule'!$A$8:$A$107,0))&lt;&gt;B314,"Revision mismatch",IF(INDEX('Opening Schedule'!$K$8:$K$107,MATCH(A314,'Opening Schedule'!$A$8:$A$107,0))&lt;&gt;"Recorded","Opening record incomplete","Linked")))="Linked",INDEX('Opening Schedule'!$E$8:$E$107,MATCH(A314,'Opening Schedule'!$A$8:$A$107,0)),""))</x:f>
      </x:c>
      <x:c r="J314" s="30" t="str">
        <x:f>IF(A314="","",IF(IF(COUNTIFS('Opening Schedule'!$A$8:$A$107,A314)&lt;&gt;1,"Missing or duplicate Opening ID",IF(INDEX('Opening Schedule'!$G$8:$G$107,MATCH(A314,'Opening Schedule'!$A$8:$A$107,0))&lt;&gt;B314,"Revision mismatch",IF(INDEX('Opening Schedule'!$K$8:$K$107,MATCH(A314,'Opening Schedule'!$A$8:$A$107,0))&lt;&gt;"Recorded","Opening record incomplete","Linked")))="Linked",I314-H314,""))</x:f>
      </x:c>
      <x:c r="K314" s="25" t="str">
        <x:f>IF(LEN(A314&amp;"")=0,IF(COUNTA(A314,B314,C314,D314,E314,F314)=0,"","Enter Opening ID"),IF(COUNTIFS('Packing Receipt'!$A$228:$A$327,A314)&lt;&gt;1,"Duplicate closure record",IF(IF(COUNTIFS('Opening Schedule'!$A$8:$A$107,A314)&lt;&gt;1,"Missing or duplicate Opening ID",IF(INDEX('Opening Schedule'!$G$8:$G$107,MATCH(A314,'Opening Schedule'!$A$8:$A$107,0))&lt;&gt;B314,"Revision mismatch",IF(INDEX('Opening Schedule'!$K$8:$K$107,MATCH(A314,'Opening Schedule'!$A$8:$A$107,0))&lt;&gt;"Recorded","Opening record incomplete","Linked")))&lt;&gt;"Linked",IF(COUNTIFS('Opening Schedule'!$A$8:$A$107,A314)&lt;&gt;1,"Missing or duplicate Opening ID",IF(INDEX('Opening Schedule'!$G$8:$G$107,MATCH(A314,'Opening Schedule'!$A$8:$A$107,0))&lt;&gt;B314,"Revision mismatch",IF(INDEX('Opening Schedule'!$K$8:$K$107,MATCH(A314,'Opening Schedule'!$A$8:$A$107,0))&lt;&gt;"Recorded","Opening record incomplete","Linked"))),IF(COUNTIFS('Packing Receipt'!$B$8:$B$107,A314)&lt;&gt;COUNTIFS('Packing Receipt'!$B$8:$B$107,A314,'Packing Receipt'!$C$8:$C$107,B314),"Resolve receipt revision differences",IF(COUNTIFS('Packing Receipt'!$B$8:$B$107,A314,'Packing Receipt'!$C$8:$C$107,B314)=0,"Record receipt lines",IF(COUNTIFS('Packing Receipt'!$B$8:$B$107,A314,'Packing Receipt'!$C$8:$C$107,B314)&lt;&gt;COUNTIFS('Packing Receipt'!$B$8:$B$107,A314,'Packing Receipt'!$C$8:$C$107,B314,'Packing Receipt'!$L$8:$L$107,"Linked"),"Resolve invalid receipt lines",IF(COUNTIFS('Packing Receipt'!$B$8:$B$107,A314,'Packing Receipt'!$C$8:$C$107,B314)&lt;&gt;COUNTIFS('Packing Receipt'!$F$118:$F$217,A314,'Packing Receipt'!$G$118:$G$217,B314,'Packing Receipt'!$K$118:$K$217,"Disposition recorded"),"Resolve every receipt disposition",IF(H314&lt;&gt;I314,"Quantity differs from order",IF(C314&lt;&gt;"Yes","Final delivery not declared",IF(D314&lt;&gt;"Close","Receipt remains open",IF(OR(E314="",F314=""),"Record closure person and date",IF(OR(NOT(ISNUMBER(F314)),F314&lt;=0),"Enter valid closure date","Receipt closure recorded"))))))))))))</x:f>
      </x:c>
      <x:c r="L314" s="1"/>
    </x:row>
    <x:row r="315" ht="28" customHeight="1">
      <x:c r="A315" s="23"/>
      <x:c r="B315" s="23"/>
      <x:c r="C315" s="22"/>
      <x:c r="D315" s="22"/>
      <x:c r="E315" s="23"/>
      <x:c r="F315" s="26"/>
      <x:c r="G315" s="30" t="str">
        <x:f>IF(A315="","",IF(IF(COUNTIFS('Opening Schedule'!$A$8:$A$107,A315)&lt;&gt;1,"Missing or duplicate Opening ID",IF(INDEX('Opening Schedule'!$G$8:$G$107,MATCH(A315,'Opening Schedule'!$A$8:$A$107,0))&lt;&gt;B315,"Revision mismatch",IF(INDEX('Opening Schedule'!$K$8:$K$107,MATCH(A315,'Opening Schedule'!$A$8:$A$107,0))&lt;&gt;"Recorded","Opening record incomplete","Linked")))="Linked",SUMIFS('Packing Receipt'!$F$8:$F$107,'Packing Receipt'!$B$8:$B$107,A315,'Packing Receipt'!$C$8:$C$107,B315),""))</x:f>
      </x:c>
      <x:c r="H315" s="30" t="str">
        <x:f>IF(A315="","",IF(IF(COUNTIFS('Opening Schedule'!$A$8:$A$107,A315)&lt;&gt;1,"Missing or duplicate Opening ID",IF(INDEX('Opening Schedule'!$G$8:$G$107,MATCH(A315,'Opening Schedule'!$A$8:$A$107,0))&lt;&gt;B315,"Revision mismatch",IF(INDEX('Opening Schedule'!$K$8:$K$107,MATCH(A315,'Opening Schedule'!$A$8:$A$107,0))&lt;&gt;"Recorded","Opening record incomplete","Linked")))="Linked",SUMIFS('Packing Receipt'!$H$118:$H$217,'Packing Receipt'!$F$118:$F$217,A315,'Packing Receipt'!$G$118:$G$217,B315),""))</x:f>
      </x:c>
      <x:c r="I315" s="30" t="str">
        <x:f>IF(A315="","",IF(IF(COUNTIFS('Opening Schedule'!$A$8:$A$107,A315)&lt;&gt;1,"Missing or duplicate Opening ID",IF(INDEX('Opening Schedule'!$G$8:$G$107,MATCH(A315,'Opening Schedule'!$A$8:$A$107,0))&lt;&gt;B315,"Revision mismatch",IF(INDEX('Opening Schedule'!$K$8:$K$107,MATCH(A315,'Opening Schedule'!$A$8:$A$107,0))&lt;&gt;"Recorded","Opening record incomplete","Linked")))="Linked",INDEX('Opening Schedule'!$E$8:$E$107,MATCH(A315,'Opening Schedule'!$A$8:$A$107,0)),""))</x:f>
      </x:c>
      <x:c r="J315" s="30" t="str">
        <x:f>IF(A315="","",IF(IF(COUNTIFS('Opening Schedule'!$A$8:$A$107,A315)&lt;&gt;1,"Missing or duplicate Opening ID",IF(INDEX('Opening Schedule'!$G$8:$G$107,MATCH(A315,'Opening Schedule'!$A$8:$A$107,0))&lt;&gt;B315,"Revision mismatch",IF(INDEX('Opening Schedule'!$K$8:$K$107,MATCH(A315,'Opening Schedule'!$A$8:$A$107,0))&lt;&gt;"Recorded","Opening record incomplete","Linked")))="Linked",I315-H315,""))</x:f>
      </x:c>
      <x:c r="K315" s="25" t="str">
        <x:f>IF(LEN(A315&amp;"")=0,IF(COUNTA(A315,B315,C315,D315,E315,F315)=0,"","Enter Opening ID"),IF(COUNTIFS('Packing Receipt'!$A$228:$A$327,A315)&lt;&gt;1,"Duplicate closure record",IF(IF(COUNTIFS('Opening Schedule'!$A$8:$A$107,A315)&lt;&gt;1,"Missing or duplicate Opening ID",IF(INDEX('Opening Schedule'!$G$8:$G$107,MATCH(A315,'Opening Schedule'!$A$8:$A$107,0))&lt;&gt;B315,"Revision mismatch",IF(INDEX('Opening Schedule'!$K$8:$K$107,MATCH(A315,'Opening Schedule'!$A$8:$A$107,0))&lt;&gt;"Recorded","Opening record incomplete","Linked")))&lt;&gt;"Linked",IF(COUNTIFS('Opening Schedule'!$A$8:$A$107,A315)&lt;&gt;1,"Missing or duplicate Opening ID",IF(INDEX('Opening Schedule'!$G$8:$G$107,MATCH(A315,'Opening Schedule'!$A$8:$A$107,0))&lt;&gt;B315,"Revision mismatch",IF(INDEX('Opening Schedule'!$K$8:$K$107,MATCH(A315,'Opening Schedule'!$A$8:$A$107,0))&lt;&gt;"Recorded","Opening record incomplete","Linked"))),IF(COUNTIFS('Packing Receipt'!$B$8:$B$107,A315)&lt;&gt;COUNTIFS('Packing Receipt'!$B$8:$B$107,A315,'Packing Receipt'!$C$8:$C$107,B315),"Resolve receipt revision differences",IF(COUNTIFS('Packing Receipt'!$B$8:$B$107,A315,'Packing Receipt'!$C$8:$C$107,B315)=0,"Record receipt lines",IF(COUNTIFS('Packing Receipt'!$B$8:$B$107,A315,'Packing Receipt'!$C$8:$C$107,B315)&lt;&gt;COUNTIFS('Packing Receipt'!$B$8:$B$107,A315,'Packing Receipt'!$C$8:$C$107,B315,'Packing Receipt'!$L$8:$L$107,"Linked"),"Resolve invalid receipt lines",IF(COUNTIFS('Packing Receipt'!$B$8:$B$107,A315,'Packing Receipt'!$C$8:$C$107,B315)&lt;&gt;COUNTIFS('Packing Receipt'!$F$118:$F$217,A315,'Packing Receipt'!$G$118:$G$217,B315,'Packing Receipt'!$K$118:$K$217,"Disposition recorded"),"Resolve every receipt disposition",IF(H315&lt;&gt;I315,"Quantity differs from order",IF(C315&lt;&gt;"Yes","Final delivery not declared",IF(D315&lt;&gt;"Close","Receipt remains open",IF(OR(E315="",F315=""),"Record closure person and date",IF(OR(NOT(ISNUMBER(F315)),F315&lt;=0),"Enter valid closure date","Receipt closure recorded"))))))))))))</x:f>
      </x:c>
      <x:c r="L315" s="1"/>
    </x:row>
    <x:row r="316" ht="28" customHeight="1">
      <x:c r="A316" s="23"/>
      <x:c r="B316" s="23"/>
      <x:c r="C316" s="22"/>
      <x:c r="D316" s="22"/>
      <x:c r="E316" s="23"/>
      <x:c r="F316" s="26"/>
      <x:c r="G316" s="30" t="str">
        <x:f>IF(A316="","",IF(IF(COUNTIFS('Opening Schedule'!$A$8:$A$107,A316)&lt;&gt;1,"Missing or duplicate Opening ID",IF(INDEX('Opening Schedule'!$G$8:$G$107,MATCH(A316,'Opening Schedule'!$A$8:$A$107,0))&lt;&gt;B316,"Revision mismatch",IF(INDEX('Opening Schedule'!$K$8:$K$107,MATCH(A316,'Opening Schedule'!$A$8:$A$107,0))&lt;&gt;"Recorded","Opening record incomplete","Linked")))="Linked",SUMIFS('Packing Receipt'!$F$8:$F$107,'Packing Receipt'!$B$8:$B$107,A316,'Packing Receipt'!$C$8:$C$107,B316),""))</x:f>
      </x:c>
      <x:c r="H316" s="30" t="str">
        <x:f>IF(A316="","",IF(IF(COUNTIFS('Opening Schedule'!$A$8:$A$107,A316)&lt;&gt;1,"Missing or duplicate Opening ID",IF(INDEX('Opening Schedule'!$G$8:$G$107,MATCH(A316,'Opening Schedule'!$A$8:$A$107,0))&lt;&gt;B316,"Revision mismatch",IF(INDEX('Opening Schedule'!$K$8:$K$107,MATCH(A316,'Opening Schedule'!$A$8:$A$107,0))&lt;&gt;"Recorded","Opening record incomplete","Linked")))="Linked",SUMIFS('Packing Receipt'!$H$118:$H$217,'Packing Receipt'!$F$118:$F$217,A316,'Packing Receipt'!$G$118:$G$217,B316),""))</x:f>
      </x:c>
      <x:c r="I316" s="30" t="str">
        <x:f>IF(A316="","",IF(IF(COUNTIFS('Opening Schedule'!$A$8:$A$107,A316)&lt;&gt;1,"Missing or duplicate Opening ID",IF(INDEX('Opening Schedule'!$G$8:$G$107,MATCH(A316,'Opening Schedule'!$A$8:$A$107,0))&lt;&gt;B316,"Revision mismatch",IF(INDEX('Opening Schedule'!$K$8:$K$107,MATCH(A316,'Opening Schedule'!$A$8:$A$107,0))&lt;&gt;"Recorded","Opening record incomplete","Linked")))="Linked",INDEX('Opening Schedule'!$E$8:$E$107,MATCH(A316,'Opening Schedule'!$A$8:$A$107,0)),""))</x:f>
      </x:c>
      <x:c r="J316" s="30" t="str">
        <x:f>IF(A316="","",IF(IF(COUNTIFS('Opening Schedule'!$A$8:$A$107,A316)&lt;&gt;1,"Missing or duplicate Opening ID",IF(INDEX('Opening Schedule'!$G$8:$G$107,MATCH(A316,'Opening Schedule'!$A$8:$A$107,0))&lt;&gt;B316,"Revision mismatch",IF(INDEX('Opening Schedule'!$K$8:$K$107,MATCH(A316,'Opening Schedule'!$A$8:$A$107,0))&lt;&gt;"Recorded","Opening record incomplete","Linked")))="Linked",I316-H316,""))</x:f>
      </x:c>
      <x:c r="K316" s="25" t="str">
        <x:f>IF(LEN(A316&amp;"")=0,IF(COUNTA(A316,B316,C316,D316,E316,F316)=0,"","Enter Opening ID"),IF(COUNTIFS('Packing Receipt'!$A$228:$A$327,A316)&lt;&gt;1,"Duplicate closure record",IF(IF(COUNTIFS('Opening Schedule'!$A$8:$A$107,A316)&lt;&gt;1,"Missing or duplicate Opening ID",IF(INDEX('Opening Schedule'!$G$8:$G$107,MATCH(A316,'Opening Schedule'!$A$8:$A$107,0))&lt;&gt;B316,"Revision mismatch",IF(INDEX('Opening Schedule'!$K$8:$K$107,MATCH(A316,'Opening Schedule'!$A$8:$A$107,0))&lt;&gt;"Recorded","Opening record incomplete","Linked")))&lt;&gt;"Linked",IF(COUNTIFS('Opening Schedule'!$A$8:$A$107,A316)&lt;&gt;1,"Missing or duplicate Opening ID",IF(INDEX('Opening Schedule'!$G$8:$G$107,MATCH(A316,'Opening Schedule'!$A$8:$A$107,0))&lt;&gt;B316,"Revision mismatch",IF(INDEX('Opening Schedule'!$K$8:$K$107,MATCH(A316,'Opening Schedule'!$A$8:$A$107,0))&lt;&gt;"Recorded","Opening record incomplete","Linked"))),IF(COUNTIFS('Packing Receipt'!$B$8:$B$107,A316)&lt;&gt;COUNTIFS('Packing Receipt'!$B$8:$B$107,A316,'Packing Receipt'!$C$8:$C$107,B316),"Resolve receipt revision differences",IF(COUNTIFS('Packing Receipt'!$B$8:$B$107,A316,'Packing Receipt'!$C$8:$C$107,B316)=0,"Record receipt lines",IF(COUNTIFS('Packing Receipt'!$B$8:$B$107,A316,'Packing Receipt'!$C$8:$C$107,B316)&lt;&gt;COUNTIFS('Packing Receipt'!$B$8:$B$107,A316,'Packing Receipt'!$C$8:$C$107,B316,'Packing Receipt'!$L$8:$L$107,"Linked"),"Resolve invalid receipt lines",IF(COUNTIFS('Packing Receipt'!$B$8:$B$107,A316,'Packing Receipt'!$C$8:$C$107,B316)&lt;&gt;COUNTIFS('Packing Receipt'!$F$118:$F$217,A316,'Packing Receipt'!$G$118:$G$217,B316,'Packing Receipt'!$K$118:$K$217,"Disposition recorded"),"Resolve every receipt disposition",IF(H316&lt;&gt;I316,"Quantity differs from order",IF(C316&lt;&gt;"Yes","Final delivery not declared",IF(D316&lt;&gt;"Close","Receipt remains open",IF(OR(E316="",F316=""),"Record closure person and date",IF(OR(NOT(ISNUMBER(F316)),F316&lt;=0),"Enter valid closure date","Receipt closure recorded"))))))))))))</x:f>
      </x:c>
      <x:c r="L316" s="1"/>
    </x:row>
    <x:row r="317" ht="28" customHeight="1">
      <x:c r="A317" s="23"/>
      <x:c r="B317" s="23"/>
      <x:c r="C317" s="22"/>
      <x:c r="D317" s="22"/>
      <x:c r="E317" s="23"/>
      <x:c r="F317" s="26"/>
      <x:c r="G317" s="30" t="str">
        <x:f>IF(A317="","",IF(IF(COUNTIFS('Opening Schedule'!$A$8:$A$107,A317)&lt;&gt;1,"Missing or duplicate Opening ID",IF(INDEX('Opening Schedule'!$G$8:$G$107,MATCH(A317,'Opening Schedule'!$A$8:$A$107,0))&lt;&gt;B317,"Revision mismatch",IF(INDEX('Opening Schedule'!$K$8:$K$107,MATCH(A317,'Opening Schedule'!$A$8:$A$107,0))&lt;&gt;"Recorded","Opening record incomplete","Linked")))="Linked",SUMIFS('Packing Receipt'!$F$8:$F$107,'Packing Receipt'!$B$8:$B$107,A317,'Packing Receipt'!$C$8:$C$107,B317),""))</x:f>
      </x:c>
      <x:c r="H317" s="30" t="str">
        <x:f>IF(A317="","",IF(IF(COUNTIFS('Opening Schedule'!$A$8:$A$107,A317)&lt;&gt;1,"Missing or duplicate Opening ID",IF(INDEX('Opening Schedule'!$G$8:$G$107,MATCH(A317,'Opening Schedule'!$A$8:$A$107,0))&lt;&gt;B317,"Revision mismatch",IF(INDEX('Opening Schedule'!$K$8:$K$107,MATCH(A317,'Opening Schedule'!$A$8:$A$107,0))&lt;&gt;"Recorded","Opening record incomplete","Linked")))="Linked",SUMIFS('Packing Receipt'!$H$118:$H$217,'Packing Receipt'!$F$118:$F$217,A317,'Packing Receipt'!$G$118:$G$217,B317),""))</x:f>
      </x:c>
      <x:c r="I317" s="30" t="str">
        <x:f>IF(A317="","",IF(IF(COUNTIFS('Opening Schedule'!$A$8:$A$107,A317)&lt;&gt;1,"Missing or duplicate Opening ID",IF(INDEX('Opening Schedule'!$G$8:$G$107,MATCH(A317,'Opening Schedule'!$A$8:$A$107,0))&lt;&gt;B317,"Revision mismatch",IF(INDEX('Opening Schedule'!$K$8:$K$107,MATCH(A317,'Opening Schedule'!$A$8:$A$107,0))&lt;&gt;"Recorded","Opening record incomplete","Linked")))="Linked",INDEX('Opening Schedule'!$E$8:$E$107,MATCH(A317,'Opening Schedule'!$A$8:$A$107,0)),""))</x:f>
      </x:c>
      <x:c r="J317" s="30" t="str">
        <x:f>IF(A317="","",IF(IF(COUNTIFS('Opening Schedule'!$A$8:$A$107,A317)&lt;&gt;1,"Missing or duplicate Opening ID",IF(INDEX('Opening Schedule'!$G$8:$G$107,MATCH(A317,'Opening Schedule'!$A$8:$A$107,0))&lt;&gt;B317,"Revision mismatch",IF(INDEX('Opening Schedule'!$K$8:$K$107,MATCH(A317,'Opening Schedule'!$A$8:$A$107,0))&lt;&gt;"Recorded","Opening record incomplete","Linked")))="Linked",I317-H317,""))</x:f>
      </x:c>
      <x:c r="K317" s="25" t="str">
        <x:f>IF(LEN(A317&amp;"")=0,IF(COUNTA(A317,B317,C317,D317,E317,F317)=0,"","Enter Opening ID"),IF(COUNTIFS('Packing Receipt'!$A$228:$A$327,A317)&lt;&gt;1,"Duplicate closure record",IF(IF(COUNTIFS('Opening Schedule'!$A$8:$A$107,A317)&lt;&gt;1,"Missing or duplicate Opening ID",IF(INDEX('Opening Schedule'!$G$8:$G$107,MATCH(A317,'Opening Schedule'!$A$8:$A$107,0))&lt;&gt;B317,"Revision mismatch",IF(INDEX('Opening Schedule'!$K$8:$K$107,MATCH(A317,'Opening Schedule'!$A$8:$A$107,0))&lt;&gt;"Recorded","Opening record incomplete","Linked")))&lt;&gt;"Linked",IF(COUNTIFS('Opening Schedule'!$A$8:$A$107,A317)&lt;&gt;1,"Missing or duplicate Opening ID",IF(INDEX('Opening Schedule'!$G$8:$G$107,MATCH(A317,'Opening Schedule'!$A$8:$A$107,0))&lt;&gt;B317,"Revision mismatch",IF(INDEX('Opening Schedule'!$K$8:$K$107,MATCH(A317,'Opening Schedule'!$A$8:$A$107,0))&lt;&gt;"Recorded","Opening record incomplete","Linked"))),IF(COUNTIFS('Packing Receipt'!$B$8:$B$107,A317)&lt;&gt;COUNTIFS('Packing Receipt'!$B$8:$B$107,A317,'Packing Receipt'!$C$8:$C$107,B317),"Resolve receipt revision differences",IF(COUNTIFS('Packing Receipt'!$B$8:$B$107,A317,'Packing Receipt'!$C$8:$C$107,B317)=0,"Record receipt lines",IF(COUNTIFS('Packing Receipt'!$B$8:$B$107,A317,'Packing Receipt'!$C$8:$C$107,B317)&lt;&gt;COUNTIFS('Packing Receipt'!$B$8:$B$107,A317,'Packing Receipt'!$C$8:$C$107,B317,'Packing Receipt'!$L$8:$L$107,"Linked"),"Resolve invalid receipt lines",IF(COUNTIFS('Packing Receipt'!$B$8:$B$107,A317,'Packing Receipt'!$C$8:$C$107,B317)&lt;&gt;COUNTIFS('Packing Receipt'!$F$118:$F$217,A317,'Packing Receipt'!$G$118:$G$217,B317,'Packing Receipt'!$K$118:$K$217,"Disposition recorded"),"Resolve every receipt disposition",IF(H317&lt;&gt;I317,"Quantity differs from order",IF(C317&lt;&gt;"Yes","Final delivery not declared",IF(D317&lt;&gt;"Close","Receipt remains open",IF(OR(E317="",F317=""),"Record closure person and date",IF(OR(NOT(ISNUMBER(F317)),F317&lt;=0),"Enter valid closure date","Receipt closure recorded"))))))))))))</x:f>
      </x:c>
      <x:c r="L317" s="1"/>
    </x:row>
    <x:row r="318" ht="28" customHeight="1">
      <x:c r="A318" s="23"/>
      <x:c r="B318" s="23"/>
      <x:c r="C318" s="22"/>
      <x:c r="D318" s="22"/>
      <x:c r="E318" s="23"/>
      <x:c r="F318" s="26"/>
      <x:c r="G318" s="30" t="str">
        <x:f>IF(A318="","",IF(IF(COUNTIFS('Opening Schedule'!$A$8:$A$107,A318)&lt;&gt;1,"Missing or duplicate Opening ID",IF(INDEX('Opening Schedule'!$G$8:$G$107,MATCH(A318,'Opening Schedule'!$A$8:$A$107,0))&lt;&gt;B318,"Revision mismatch",IF(INDEX('Opening Schedule'!$K$8:$K$107,MATCH(A318,'Opening Schedule'!$A$8:$A$107,0))&lt;&gt;"Recorded","Opening record incomplete","Linked")))="Linked",SUMIFS('Packing Receipt'!$F$8:$F$107,'Packing Receipt'!$B$8:$B$107,A318,'Packing Receipt'!$C$8:$C$107,B318),""))</x:f>
      </x:c>
      <x:c r="H318" s="30" t="str">
        <x:f>IF(A318="","",IF(IF(COUNTIFS('Opening Schedule'!$A$8:$A$107,A318)&lt;&gt;1,"Missing or duplicate Opening ID",IF(INDEX('Opening Schedule'!$G$8:$G$107,MATCH(A318,'Opening Schedule'!$A$8:$A$107,0))&lt;&gt;B318,"Revision mismatch",IF(INDEX('Opening Schedule'!$K$8:$K$107,MATCH(A318,'Opening Schedule'!$A$8:$A$107,0))&lt;&gt;"Recorded","Opening record incomplete","Linked")))="Linked",SUMIFS('Packing Receipt'!$H$118:$H$217,'Packing Receipt'!$F$118:$F$217,A318,'Packing Receipt'!$G$118:$G$217,B318),""))</x:f>
      </x:c>
      <x:c r="I318" s="30" t="str">
        <x:f>IF(A318="","",IF(IF(COUNTIFS('Opening Schedule'!$A$8:$A$107,A318)&lt;&gt;1,"Missing or duplicate Opening ID",IF(INDEX('Opening Schedule'!$G$8:$G$107,MATCH(A318,'Opening Schedule'!$A$8:$A$107,0))&lt;&gt;B318,"Revision mismatch",IF(INDEX('Opening Schedule'!$K$8:$K$107,MATCH(A318,'Opening Schedule'!$A$8:$A$107,0))&lt;&gt;"Recorded","Opening record incomplete","Linked")))="Linked",INDEX('Opening Schedule'!$E$8:$E$107,MATCH(A318,'Opening Schedule'!$A$8:$A$107,0)),""))</x:f>
      </x:c>
      <x:c r="J318" s="30" t="str">
        <x:f>IF(A318="","",IF(IF(COUNTIFS('Opening Schedule'!$A$8:$A$107,A318)&lt;&gt;1,"Missing or duplicate Opening ID",IF(INDEX('Opening Schedule'!$G$8:$G$107,MATCH(A318,'Opening Schedule'!$A$8:$A$107,0))&lt;&gt;B318,"Revision mismatch",IF(INDEX('Opening Schedule'!$K$8:$K$107,MATCH(A318,'Opening Schedule'!$A$8:$A$107,0))&lt;&gt;"Recorded","Opening record incomplete","Linked")))="Linked",I318-H318,""))</x:f>
      </x:c>
      <x:c r="K318" s="25" t="str">
        <x:f>IF(LEN(A318&amp;"")=0,IF(COUNTA(A318,B318,C318,D318,E318,F318)=0,"","Enter Opening ID"),IF(COUNTIFS('Packing Receipt'!$A$228:$A$327,A318)&lt;&gt;1,"Duplicate closure record",IF(IF(COUNTIFS('Opening Schedule'!$A$8:$A$107,A318)&lt;&gt;1,"Missing or duplicate Opening ID",IF(INDEX('Opening Schedule'!$G$8:$G$107,MATCH(A318,'Opening Schedule'!$A$8:$A$107,0))&lt;&gt;B318,"Revision mismatch",IF(INDEX('Opening Schedule'!$K$8:$K$107,MATCH(A318,'Opening Schedule'!$A$8:$A$107,0))&lt;&gt;"Recorded","Opening record incomplete","Linked")))&lt;&gt;"Linked",IF(COUNTIFS('Opening Schedule'!$A$8:$A$107,A318)&lt;&gt;1,"Missing or duplicate Opening ID",IF(INDEX('Opening Schedule'!$G$8:$G$107,MATCH(A318,'Opening Schedule'!$A$8:$A$107,0))&lt;&gt;B318,"Revision mismatch",IF(INDEX('Opening Schedule'!$K$8:$K$107,MATCH(A318,'Opening Schedule'!$A$8:$A$107,0))&lt;&gt;"Recorded","Opening record incomplete","Linked"))),IF(COUNTIFS('Packing Receipt'!$B$8:$B$107,A318)&lt;&gt;COUNTIFS('Packing Receipt'!$B$8:$B$107,A318,'Packing Receipt'!$C$8:$C$107,B318),"Resolve receipt revision differences",IF(COUNTIFS('Packing Receipt'!$B$8:$B$107,A318,'Packing Receipt'!$C$8:$C$107,B318)=0,"Record receipt lines",IF(COUNTIFS('Packing Receipt'!$B$8:$B$107,A318,'Packing Receipt'!$C$8:$C$107,B318)&lt;&gt;COUNTIFS('Packing Receipt'!$B$8:$B$107,A318,'Packing Receipt'!$C$8:$C$107,B318,'Packing Receipt'!$L$8:$L$107,"Linked"),"Resolve invalid receipt lines",IF(COUNTIFS('Packing Receipt'!$B$8:$B$107,A318,'Packing Receipt'!$C$8:$C$107,B318)&lt;&gt;COUNTIFS('Packing Receipt'!$F$118:$F$217,A318,'Packing Receipt'!$G$118:$G$217,B318,'Packing Receipt'!$K$118:$K$217,"Disposition recorded"),"Resolve every receipt disposition",IF(H318&lt;&gt;I318,"Quantity differs from order",IF(C318&lt;&gt;"Yes","Final delivery not declared",IF(D318&lt;&gt;"Close","Receipt remains open",IF(OR(E318="",F318=""),"Record closure person and date",IF(OR(NOT(ISNUMBER(F318)),F318&lt;=0),"Enter valid closure date","Receipt closure recorded"))))))))))))</x:f>
      </x:c>
      <x:c r="L318" s="1"/>
    </x:row>
    <x:row r="319" ht="28" customHeight="1">
      <x:c r="A319" s="23"/>
      <x:c r="B319" s="23"/>
      <x:c r="C319" s="22"/>
      <x:c r="D319" s="22"/>
      <x:c r="E319" s="23"/>
      <x:c r="F319" s="26"/>
      <x:c r="G319" s="30" t="str">
        <x:f>IF(A319="","",IF(IF(COUNTIFS('Opening Schedule'!$A$8:$A$107,A319)&lt;&gt;1,"Missing or duplicate Opening ID",IF(INDEX('Opening Schedule'!$G$8:$G$107,MATCH(A319,'Opening Schedule'!$A$8:$A$107,0))&lt;&gt;B319,"Revision mismatch",IF(INDEX('Opening Schedule'!$K$8:$K$107,MATCH(A319,'Opening Schedule'!$A$8:$A$107,0))&lt;&gt;"Recorded","Opening record incomplete","Linked")))="Linked",SUMIFS('Packing Receipt'!$F$8:$F$107,'Packing Receipt'!$B$8:$B$107,A319,'Packing Receipt'!$C$8:$C$107,B319),""))</x:f>
      </x:c>
      <x:c r="H319" s="30" t="str">
        <x:f>IF(A319="","",IF(IF(COUNTIFS('Opening Schedule'!$A$8:$A$107,A319)&lt;&gt;1,"Missing or duplicate Opening ID",IF(INDEX('Opening Schedule'!$G$8:$G$107,MATCH(A319,'Opening Schedule'!$A$8:$A$107,0))&lt;&gt;B319,"Revision mismatch",IF(INDEX('Opening Schedule'!$K$8:$K$107,MATCH(A319,'Opening Schedule'!$A$8:$A$107,0))&lt;&gt;"Recorded","Opening record incomplete","Linked")))="Linked",SUMIFS('Packing Receipt'!$H$118:$H$217,'Packing Receipt'!$F$118:$F$217,A319,'Packing Receipt'!$G$118:$G$217,B319),""))</x:f>
      </x:c>
      <x:c r="I319" s="30" t="str">
        <x:f>IF(A319="","",IF(IF(COUNTIFS('Opening Schedule'!$A$8:$A$107,A319)&lt;&gt;1,"Missing or duplicate Opening ID",IF(INDEX('Opening Schedule'!$G$8:$G$107,MATCH(A319,'Opening Schedule'!$A$8:$A$107,0))&lt;&gt;B319,"Revision mismatch",IF(INDEX('Opening Schedule'!$K$8:$K$107,MATCH(A319,'Opening Schedule'!$A$8:$A$107,0))&lt;&gt;"Recorded","Opening record incomplete","Linked")))="Linked",INDEX('Opening Schedule'!$E$8:$E$107,MATCH(A319,'Opening Schedule'!$A$8:$A$107,0)),""))</x:f>
      </x:c>
      <x:c r="J319" s="30" t="str">
        <x:f>IF(A319="","",IF(IF(COUNTIFS('Opening Schedule'!$A$8:$A$107,A319)&lt;&gt;1,"Missing or duplicate Opening ID",IF(INDEX('Opening Schedule'!$G$8:$G$107,MATCH(A319,'Opening Schedule'!$A$8:$A$107,0))&lt;&gt;B319,"Revision mismatch",IF(INDEX('Opening Schedule'!$K$8:$K$107,MATCH(A319,'Opening Schedule'!$A$8:$A$107,0))&lt;&gt;"Recorded","Opening record incomplete","Linked")))="Linked",I319-H319,""))</x:f>
      </x:c>
      <x:c r="K319" s="25" t="str">
        <x:f>IF(LEN(A319&amp;"")=0,IF(COUNTA(A319,B319,C319,D319,E319,F319)=0,"","Enter Opening ID"),IF(COUNTIFS('Packing Receipt'!$A$228:$A$327,A319)&lt;&gt;1,"Duplicate closure record",IF(IF(COUNTIFS('Opening Schedule'!$A$8:$A$107,A319)&lt;&gt;1,"Missing or duplicate Opening ID",IF(INDEX('Opening Schedule'!$G$8:$G$107,MATCH(A319,'Opening Schedule'!$A$8:$A$107,0))&lt;&gt;B319,"Revision mismatch",IF(INDEX('Opening Schedule'!$K$8:$K$107,MATCH(A319,'Opening Schedule'!$A$8:$A$107,0))&lt;&gt;"Recorded","Opening record incomplete","Linked")))&lt;&gt;"Linked",IF(COUNTIFS('Opening Schedule'!$A$8:$A$107,A319)&lt;&gt;1,"Missing or duplicate Opening ID",IF(INDEX('Opening Schedule'!$G$8:$G$107,MATCH(A319,'Opening Schedule'!$A$8:$A$107,0))&lt;&gt;B319,"Revision mismatch",IF(INDEX('Opening Schedule'!$K$8:$K$107,MATCH(A319,'Opening Schedule'!$A$8:$A$107,0))&lt;&gt;"Recorded","Opening record incomplete","Linked"))),IF(COUNTIFS('Packing Receipt'!$B$8:$B$107,A319)&lt;&gt;COUNTIFS('Packing Receipt'!$B$8:$B$107,A319,'Packing Receipt'!$C$8:$C$107,B319),"Resolve receipt revision differences",IF(COUNTIFS('Packing Receipt'!$B$8:$B$107,A319,'Packing Receipt'!$C$8:$C$107,B319)=0,"Record receipt lines",IF(COUNTIFS('Packing Receipt'!$B$8:$B$107,A319,'Packing Receipt'!$C$8:$C$107,B319)&lt;&gt;COUNTIFS('Packing Receipt'!$B$8:$B$107,A319,'Packing Receipt'!$C$8:$C$107,B319,'Packing Receipt'!$L$8:$L$107,"Linked"),"Resolve invalid receipt lines",IF(COUNTIFS('Packing Receipt'!$B$8:$B$107,A319,'Packing Receipt'!$C$8:$C$107,B319)&lt;&gt;COUNTIFS('Packing Receipt'!$F$118:$F$217,A319,'Packing Receipt'!$G$118:$G$217,B319,'Packing Receipt'!$K$118:$K$217,"Disposition recorded"),"Resolve every receipt disposition",IF(H319&lt;&gt;I319,"Quantity differs from order",IF(C319&lt;&gt;"Yes","Final delivery not declared",IF(D319&lt;&gt;"Close","Receipt remains open",IF(OR(E319="",F319=""),"Record closure person and date",IF(OR(NOT(ISNUMBER(F319)),F319&lt;=0),"Enter valid closure date","Receipt closure recorded"))))))))))))</x:f>
      </x:c>
      <x:c r="L319" s="1"/>
    </x:row>
    <x:row r="320" ht="28" customHeight="1">
      <x:c r="A320" s="23"/>
      <x:c r="B320" s="23"/>
      <x:c r="C320" s="22"/>
      <x:c r="D320" s="22"/>
      <x:c r="E320" s="23"/>
      <x:c r="F320" s="26"/>
      <x:c r="G320" s="30" t="str">
        <x:f>IF(A320="","",IF(IF(COUNTIFS('Opening Schedule'!$A$8:$A$107,A320)&lt;&gt;1,"Missing or duplicate Opening ID",IF(INDEX('Opening Schedule'!$G$8:$G$107,MATCH(A320,'Opening Schedule'!$A$8:$A$107,0))&lt;&gt;B320,"Revision mismatch",IF(INDEX('Opening Schedule'!$K$8:$K$107,MATCH(A320,'Opening Schedule'!$A$8:$A$107,0))&lt;&gt;"Recorded","Opening record incomplete","Linked")))="Linked",SUMIFS('Packing Receipt'!$F$8:$F$107,'Packing Receipt'!$B$8:$B$107,A320,'Packing Receipt'!$C$8:$C$107,B320),""))</x:f>
      </x:c>
      <x:c r="H320" s="30" t="str">
        <x:f>IF(A320="","",IF(IF(COUNTIFS('Opening Schedule'!$A$8:$A$107,A320)&lt;&gt;1,"Missing or duplicate Opening ID",IF(INDEX('Opening Schedule'!$G$8:$G$107,MATCH(A320,'Opening Schedule'!$A$8:$A$107,0))&lt;&gt;B320,"Revision mismatch",IF(INDEX('Opening Schedule'!$K$8:$K$107,MATCH(A320,'Opening Schedule'!$A$8:$A$107,0))&lt;&gt;"Recorded","Opening record incomplete","Linked")))="Linked",SUMIFS('Packing Receipt'!$H$118:$H$217,'Packing Receipt'!$F$118:$F$217,A320,'Packing Receipt'!$G$118:$G$217,B320),""))</x:f>
      </x:c>
      <x:c r="I320" s="30" t="str">
        <x:f>IF(A320="","",IF(IF(COUNTIFS('Opening Schedule'!$A$8:$A$107,A320)&lt;&gt;1,"Missing or duplicate Opening ID",IF(INDEX('Opening Schedule'!$G$8:$G$107,MATCH(A320,'Opening Schedule'!$A$8:$A$107,0))&lt;&gt;B320,"Revision mismatch",IF(INDEX('Opening Schedule'!$K$8:$K$107,MATCH(A320,'Opening Schedule'!$A$8:$A$107,0))&lt;&gt;"Recorded","Opening record incomplete","Linked")))="Linked",INDEX('Opening Schedule'!$E$8:$E$107,MATCH(A320,'Opening Schedule'!$A$8:$A$107,0)),""))</x:f>
      </x:c>
      <x:c r="J320" s="30" t="str">
        <x:f>IF(A320="","",IF(IF(COUNTIFS('Opening Schedule'!$A$8:$A$107,A320)&lt;&gt;1,"Missing or duplicate Opening ID",IF(INDEX('Opening Schedule'!$G$8:$G$107,MATCH(A320,'Opening Schedule'!$A$8:$A$107,0))&lt;&gt;B320,"Revision mismatch",IF(INDEX('Opening Schedule'!$K$8:$K$107,MATCH(A320,'Opening Schedule'!$A$8:$A$107,0))&lt;&gt;"Recorded","Opening record incomplete","Linked")))="Linked",I320-H320,""))</x:f>
      </x:c>
      <x:c r="K320" s="25" t="str">
        <x:f>IF(LEN(A320&amp;"")=0,IF(COUNTA(A320,B320,C320,D320,E320,F320)=0,"","Enter Opening ID"),IF(COUNTIFS('Packing Receipt'!$A$228:$A$327,A320)&lt;&gt;1,"Duplicate closure record",IF(IF(COUNTIFS('Opening Schedule'!$A$8:$A$107,A320)&lt;&gt;1,"Missing or duplicate Opening ID",IF(INDEX('Opening Schedule'!$G$8:$G$107,MATCH(A320,'Opening Schedule'!$A$8:$A$107,0))&lt;&gt;B320,"Revision mismatch",IF(INDEX('Opening Schedule'!$K$8:$K$107,MATCH(A320,'Opening Schedule'!$A$8:$A$107,0))&lt;&gt;"Recorded","Opening record incomplete","Linked")))&lt;&gt;"Linked",IF(COUNTIFS('Opening Schedule'!$A$8:$A$107,A320)&lt;&gt;1,"Missing or duplicate Opening ID",IF(INDEX('Opening Schedule'!$G$8:$G$107,MATCH(A320,'Opening Schedule'!$A$8:$A$107,0))&lt;&gt;B320,"Revision mismatch",IF(INDEX('Opening Schedule'!$K$8:$K$107,MATCH(A320,'Opening Schedule'!$A$8:$A$107,0))&lt;&gt;"Recorded","Opening record incomplete","Linked"))),IF(COUNTIFS('Packing Receipt'!$B$8:$B$107,A320)&lt;&gt;COUNTIFS('Packing Receipt'!$B$8:$B$107,A320,'Packing Receipt'!$C$8:$C$107,B320),"Resolve receipt revision differences",IF(COUNTIFS('Packing Receipt'!$B$8:$B$107,A320,'Packing Receipt'!$C$8:$C$107,B320)=0,"Record receipt lines",IF(COUNTIFS('Packing Receipt'!$B$8:$B$107,A320,'Packing Receipt'!$C$8:$C$107,B320)&lt;&gt;COUNTIFS('Packing Receipt'!$B$8:$B$107,A320,'Packing Receipt'!$C$8:$C$107,B320,'Packing Receipt'!$L$8:$L$107,"Linked"),"Resolve invalid receipt lines",IF(COUNTIFS('Packing Receipt'!$B$8:$B$107,A320,'Packing Receipt'!$C$8:$C$107,B320)&lt;&gt;COUNTIFS('Packing Receipt'!$F$118:$F$217,A320,'Packing Receipt'!$G$118:$G$217,B320,'Packing Receipt'!$K$118:$K$217,"Disposition recorded"),"Resolve every receipt disposition",IF(H320&lt;&gt;I320,"Quantity differs from order",IF(C320&lt;&gt;"Yes","Final delivery not declared",IF(D320&lt;&gt;"Close","Receipt remains open",IF(OR(E320="",F320=""),"Record closure person and date",IF(OR(NOT(ISNUMBER(F320)),F320&lt;=0),"Enter valid closure date","Receipt closure recorded"))))))))))))</x:f>
      </x:c>
      <x:c r="L320" s="1"/>
    </x:row>
    <x:row r="321" ht="28" customHeight="1">
      <x:c r="A321" s="23"/>
      <x:c r="B321" s="23"/>
      <x:c r="C321" s="22"/>
      <x:c r="D321" s="22"/>
      <x:c r="E321" s="23"/>
      <x:c r="F321" s="26"/>
      <x:c r="G321" s="30" t="str">
        <x:f>IF(A321="","",IF(IF(COUNTIFS('Opening Schedule'!$A$8:$A$107,A321)&lt;&gt;1,"Missing or duplicate Opening ID",IF(INDEX('Opening Schedule'!$G$8:$G$107,MATCH(A321,'Opening Schedule'!$A$8:$A$107,0))&lt;&gt;B321,"Revision mismatch",IF(INDEX('Opening Schedule'!$K$8:$K$107,MATCH(A321,'Opening Schedule'!$A$8:$A$107,0))&lt;&gt;"Recorded","Opening record incomplete","Linked")))="Linked",SUMIFS('Packing Receipt'!$F$8:$F$107,'Packing Receipt'!$B$8:$B$107,A321,'Packing Receipt'!$C$8:$C$107,B321),""))</x:f>
      </x:c>
      <x:c r="H321" s="30" t="str">
        <x:f>IF(A321="","",IF(IF(COUNTIFS('Opening Schedule'!$A$8:$A$107,A321)&lt;&gt;1,"Missing or duplicate Opening ID",IF(INDEX('Opening Schedule'!$G$8:$G$107,MATCH(A321,'Opening Schedule'!$A$8:$A$107,0))&lt;&gt;B321,"Revision mismatch",IF(INDEX('Opening Schedule'!$K$8:$K$107,MATCH(A321,'Opening Schedule'!$A$8:$A$107,0))&lt;&gt;"Recorded","Opening record incomplete","Linked")))="Linked",SUMIFS('Packing Receipt'!$H$118:$H$217,'Packing Receipt'!$F$118:$F$217,A321,'Packing Receipt'!$G$118:$G$217,B321),""))</x:f>
      </x:c>
      <x:c r="I321" s="30" t="str">
        <x:f>IF(A321="","",IF(IF(COUNTIFS('Opening Schedule'!$A$8:$A$107,A321)&lt;&gt;1,"Missing or duplicate Opening ID",IF(INDEX('Opening Schedule'!$G$8:$G$107,MATCH(A321,'Opening Schedule'!$A$8:$A$107,0))&lt;&gt;B321,"Revision mismatch",IF(INDEX('Opening Schedule'!$K$8:$K$107,MATCH(A321,'Opening Schedule'!$A$8:$A$107,0))&lt;&gt;"Recorded","Opening record incomplete","Linked")))="Linked",INDEX('Opening Schedule'!$E$8:$E$107,MATCH(A321,'Opening Schedule'!$A$8:$A$107,0)),""))</x:f>
      </x:c>
      <x:c r="J321" s="30" t="str">
        <x:f>IF(A321="","",IF(IF(COUNTIFS('Opening Schedule'!$A$8:$A$107,A321)&lt;&gt;1,"Missing or duplicate Opening ID",IF(INDEX('Opening Schedule'!$G$8:$G$107,MATCH(A321,'Opening Schedule'!$A$8:$A$107,0))&lt;&gt;B321,"Revision mismatch",IF(INDEX('Opening Schedule'!$K$8:$K$107,MATCH(A321,'Opening Schedule'!$A$8:$A$107,0))&lt;&gt;"Recorded","Opening record incomplete","Linked")))="Linked",I321-H321,""))</x:f>
      </x:c>
      <x:c r="K321" s="25" t="str">
        <x:f>IF(LEN(A321&amp;"")=0,IF(COUNTA(A321,B321,C321,D321,E321,F321)=0,"","Enter Opening ID"),IF(COUNTIFS('Packing Receipt'!$A$228:$A$327,A321)&lt;&gt;1,"Duplicate closure record",IF(IF(COUNTIFS('Opening Schedule'!$A$8:$A$107,A321)&lt;&gt;1,"Missing or duplicate Opening ID",IF(INDEX('Opening Schedule'!$G$8:$G$107,MATCH(A321,'Opening Schedule'!$A$8:$A$107,0))&lt;&gt;B321,"Revision mismatch",IF(INDEX('Opening Schedule'!$K$8:$K$107,MATCH(A321,'Opening Schedule'!$A$8:$A$107,0))&lt;&gt;"Recorded","Opening record incomplete","Linked")))&lt;&gt;"Linked",IF(COUNTIFS('Opening Schedule'!$A$8:$A$107,A321)&lt;&gt;1,"Missing or duplicate Opening ID",IF(INDEX('Opening Schedule'!$G$8:$G$107,MATCH(A321,'Opening Schedule'!$A$8:$A$107,0))&lt;&gt;B321,"Revision mismatch",IF(INDEX('Opening Schedule'!$K$8:$K$107,MATCH(A321,'Opening Schedule'!$A$8:$A$107,0))&lt;&gt;"Recorded","Opening record incomplete","Linked"))),IF(COUNTIFS('Packing Receipt'!$B$8:$B$107,A321)&lt;&gt;COUNTIFS('Packing Receipt'!$B$8:$B$107,A321,'Packing Receipt'!$C$8:$C$107,B321),"Resolve receipt revision differences",IF(COUNTIFS('Packing Receipt'!$B$8:$B$107,A321,'Packing Receipt'!$C$8:$C$107,B321)=0,"Record receipt lines",IF(COUNTIFS('Packing Receipt'!$B$8:$B$107,A321,'Packing Receipt'!$C$8:$C$107,B321)&lt;&gt;COUNTIFS('Packing Receipt'!$B$8:$B$107,A321,'Packing Receipt'!$C$8:$C$107,B321,'Packing Receipt'!$L$8:$L$107,"Linked"),"Resolve invalid receipt lines",IF(COUNTIFS('Packing Receipt'!$B$8:$B$107,A321,'Packing Receipt'!$C$8:$C$107,B321)&lt;&gt;COUNTIFS('Packing Receipt'!$F$118:$F$217,A321,'Packing Receipt'!$G$118:$G$217,B321,'Packing Receipt'!$K$118:$K$217,"Disposition recorded"),"Resolve every receipt disposition",IF(H321&lt;&gt;I321,"Quantity differs from order",IF(C321&lt;&gt;"Yes","Final delivery not declared",IF(D321&lt;&gt;"Close","Receipt remains open",IF(OR(E321="",F321=""),"Record closure person and date",IF(OR(NOT(ISNUMBER(F321)),F321&lt;=0),"Enter valid closure date","Receipt closure recorded"))))))))))))</x:f>
      </x:c>
      <x:c r="L321" s="1"/>
    </x:row>
    <x:row r="322" ht="28" customHeight="1">
      <x:c r="A322" s="23"/>
      <x:c r="B322" s="23"/>
      <x:c r="C322" s="22"/>
      <x:c r="D322" s="22"/>
      <x:c r="E322" s="23"/>
      <x:c r="F322" s="26"/>
      <x:c r="G322" s="30" t="str">
        <x:f>IF(A322="","",IF(IF(COUNTIFS('Opening Schedule'!$A$8:$A$107,A322)&lt;&gt;1,"Missing or duplicate Opening ID",IF(INDEX('Opening Schedule'!$G$8:$G$107,MATCH(A322,'Opening Schedule'!$A$8:$A$107,0))&lt;&gt;B322,"Revision mismatch",IF(INDEX('Opening Schedule'!$K$8:$K$107,MATCH(A322,'Opening Schedule'!$A$8:$A$107,0))&lt;&gt;"Recorded","Opening record incomplete","Linked")))="Linked",SUMIFS('Packing Receipt'!$F$8:$F$107,'Packing Receipt'!$B$8:$B$107,A322,'Packing Receipt'!$C$8:$C$107,B322),""))</x:f>
      </x:c>
      <x:c r="H322" s="30" t="str">
        <x:f>IF(A322="","",IF(IF(COUNTIFS('Opening Schedule'!$A$8:$A$107,A322)&lt;&gt;1,"Missing or duplicate Opening ID",IF(INDEX('Opening Schedule'!$G$8:$G$107,MATCH(A322,'Opening Schedule'!$A$8:$A$107,0))&lt;&gt;B322,"Revision mismatch",IF(INDEX('Opening Schedule'!$K$8:$K$107,MATCH(A322,'Opening Schedule'!$A$8:$A$107,0))&lt;&gt;"Recorded","Opening record incomplete","Linked")))="Linked",SUMIFS('Packing Receipt'!$H$118:$H$217,'Packing Receipt'!$F$118:$F$217,A322,'Packing Receipt'!$G$118:$G$217,B322),""))</x:f>
      </x:c>
      <x:c r="I322" s="30" t="str">
        <x:f>IF(A322="","",IF(IF(COUNTIFS('Opening Schedule'!$A$8:$A$107,A322)&lt;&gt;1,"Missing or duplicate Opening ID",IF(INDEX('Opening Schedule'!$G$8:$G$107,MATCH(A322,'Opening Schedule'!$A$8:$A$107,0))&lt;&gt;B322,"Revision mismatch",IF(INDEX('Opening Schedule'!$K$8:$K$107,MATCH(A322,'Opening Schedule'!$A$8:$A$107,0))&lt;&gt;"Recorded","Opening record incomplete","Linked")))="Linked",INDEX('Opening Schedule'!$E$8:$E$107,MATCH(A322,'Opening Schedule'!$A$8:$A$107,0)),""))</x:f>
      </x:c>
      <x:c r="J322" s="30" t="str">
        <x:f>IF(A322="","",IF(IF(COUNTIFS('Opening Schedule'!$A$8:$A$107,A322)&lt;&gt;1,"Missing or duplicate Opening ID",IF(INDEX('Opening Schedule'!$G$8:$G$107,MATCH(A322,'Opening Schedule'!$A$8:$A$107,0))&lt;&gt;B322,"Revision mismatch",IF(INDEX('Opening Schedule'!$K$8:$K$107,MATCH(A322,'Opening Schedule'!$A$8:$A$107,0))&lt;&gt;"Recorded","Opening record incomplete","Linked")))="Linked",I322-H322,""))</x:f>
      </x:c>
      <x:c r="K322" s="25" t="str">
        <x:f>IF(LEN(A322&amp;"")=0,IF(COUNTA(A322,B322,C322,D322,E322,F322)=0,"","Enter Opening ID"),IF(COUNTIFS('Packing Receipt'!$A$228:$A$327,A322)&lt;&gt;1,"Duplicate closure record",IF(IF(COUNTIFS('Opening Schedule'!$A$8:$A$107,A322)&lt;&gt;1,"Missing or duplicate Opening ID",IF(INDEX('Opening Schedule'!$G$8:$G$107,MATCH(A322,'Opening Schedule'!$A$8:$A$107,0))&lt;&gt;B322,"Revision mismatch",IF(INDEX('Opening Schedule'!$K$8:$K$107,MATCH(A322,'Opening Schedule'!$A$8:$A$107,0))&lt;&gt;"Recorded","Opening record incomplete","Linked")))&lt;&gt;"Linked",IF(COUNTIFS('Opening Schedule'!$A$8:$A$107,A322)&lt;&gt;1,"Missing or duplicate Opening ID",IF(INDEX('Opening Schedule'!$G$8:$G$107,MATCH(A322,'Opening Schedule'!$A$8:$A$107,0))&lt;&gt;B322,"Revision mismatch",IF(INDEX('Opening Schedule'!$K$8:$K$107,MATCH(A322,'Opening Schedule'!$A$8:$A$107,0))&lt;&gt;"Recorded","Opening record incomplete","Linked"))),IF(COUNTIFS('Packing Receipt'!$B$8:$B$107,A322)&lt;&gt;COUNTIFS('Packing Receipt'!$B$8:$B$107,A322,'Packing Receipt'!$C$8:$C$107,B322),"Resolve receipt revision differences",IF(COUNTIFS('Packing Receipt'!$B$8:$B$107,A322,'Packing Receipt'!$C$8:$C$107,B322)=0,"Record receipt lines",IF(COUNTIFS('Packing Receipt'!$B$8:$B$107,A322,'Packing Receipt'!$C$8:$C$107,B322)&lt;&gt;COUNTIFS('Packing Receipt'!$B$8:$B$107,A322,'Packing Receipt'!$C$8:$C$107,B322,'Packing Receipt'!$L$8:$L$107,"Linked"),"Resolve invalid receipt lines",IF(COUNTIFS('Packing Receipt'!$B$8:$B$107,A322,'Packing Receipt'!$C$8:$C$107,B322)&lt;&gt;COUNTIFS('Packing Receipt'!$F$118:$F$217,A322,'Packing Receipt'!$G$118:$G$217,B322,'Packing Receipt'!$K$118:$K$217,"Disposition recorded"),"Resolve every receipt disposition",IF(H322&lt;&gt;I322,"Quantity differs from order",IF(C322&lt;&gt;"Yes","Final delivery not declared",IF(D322&lt;&gt;"Close","Receipt remains open",IF(OR(E322="",F322=""),"Record closure person and date",IF(OR(NOT(ISNUMBER(F322)),F322&lt;=0),"Enter valid closure date","Receipt closure recorded"))))))))))))</x:f>
      </x:c>
      <x:c r="L322" s="1"/>
    </x:row>
    <x:row r="323" ht="28" customHeight="1">
      <x:c r="A323" s="23"/>
      <x:c r="B323" s="23"/>
      <x:c r="C323" s="22"/>
      <x:c r="D323" s="22"/>
      <x:c r="E323" s="23"/>
      <x:c r="F323" s="26"/>
      <x:c r="G323" s="30" t="str">
        <x:f>IF(A323="","",IF(IF(COUNTIFS('Opening Schedule'!$A$8:$A$107,A323)&lt;&gt;1,"Missing or duplicate Opening ID",IF(INDEX('Opening Schedule'!$G$8:$G$107,MATCH(A323,'Opening Schedule'!$A$8:$A$107,0))&lt;&gt;B323,"Revision mismatch",IF(INDEX('Opening Schedule'!$K$8:$K$107,MATCH(A323,'Opening Schedule'!$A$8:$A$107,0))&lt;&gt;"Recorded","Opening record incomplete","Linked")))="Linked",SUMIFS('Packing Receipt'!$F$8:$F$107,'Packing Receipt'!$B$8:$B$107,A323,'Packing Receipt'!$C$8:$C$107,B323),""))</x:f>
      </x:c>
      <x:c r="H323" s="30" t="str">
        <x:f>IF(A323="","",IF(IF(COUNTIFS('Opening Schedule'!$A$8:$A$107,A323)&lt;&gt;1,"Missing or duplicate Opening ID",IF(INDEX('Opening Schedule'!$G$8:$G$107,MATCH(A323,'Opening Schedule'!$A$8:$A$107,0))&lt;&gt;B323,"Revision mismatch",IF(INDEX('Opening Schedule'!$K$8:$K$107,MATCH(A323,'Opening Schedule'!$A$8:$A$107,0))&lt;&gt;"Recorded","Opening record incomplete","Linked")))="Linked",SUMIFS('Packing Receipt'!$H$118:$H$217,'Packing Receipt'!$F$118:$F$217,A323,'Packing Receipt'!$G$118:$G$217,B323),""))</x:f>
      </x:c>
      <x:c r="I323" s="30" t="str">
        <x:f>IF(A323="","",IF(IF(COUNTIFS('Opening Schedule'!$A$8:$A$107,A323)&lt;&gt;1,"Missing or duplicate Opening ID",IF(INDEX('Opening Schedule'!$G$8:$G$107,MATCH(A323,'Opening Schedule'!$A$8:$A$107,0))&lt;&gt;B323,"Revision mismatch",IF(INDEX('Opening Schedule'!$K$8:$K$107,MATCH(A323,'Opening Schedule'!$A$8:$A$107,0))&lt;&gt;"Recorded","Opening record incomplete","Linked")))="Linked",INDEX('Opening Schedule'!$E$8:$E$107,MATCH(A323,'Opening Schedule'!$A$8:$A$107,0)),""))</x:f>
      </x:c>
      <x:c r="J323" s="30" t="str">
        <x:f>IF(A323="","",IF(IF(COUNTIFS('Opening Schedule'!$A$8:$A$107,A323)&lt;&gt;1,"Missing or duplicate Opening ID",IF(INDEX('Opening Schedule'!$G$8:$G$107,MATCH(A323,'Opening Schedule'!$A$8:$A$107,0))&lt;&gt;B323,"Revision mismatch",IF(INDEX('Opening Schedule'!$K$8:$K$107,MATCH(A323,'Opening Schedule'!$A$8:$A$107,0))&lt;&gt;"Recorded","Opening record incomplete","Linked")))="Linked",I323-H323,""))</x:f>
      </x:c>
      <x:c r="K323" s="25" t="str">
        <x:f>IF(LEN(A323&amp;"")=0,IF(COUNTA(A323,B323,C323,D323,E323,F323)=0,"","Enter Opening ID"),IF(COUNTIFS('Packing Receipt'!$A$228:$A$327,A323)&lt;&gt;1,"Duplicate closure record",IF(IF(COUNTIFS('Opening Schedule'!$A$8:$A$107,A323)&lt;&gt;1,"Missing or duplicate Opening ID",IF(INDEX('Opening Schedule'!$G$8:$G$107,MATCH(A323,'Opening Schedule'!$A$8:$A$107,0))&lt;&gt;B323,"Revision mismatch",IF(INDEX('Opening Schedule'!$K$8:$K$107,MATCH(A323,'Opening Schedule'!$A$8:$A$107,0))&lt;&gt;"Recorded","Opening record incomplete","Linked")))&lt;&gt;"Linked",IF(COUNTIFS('Opening Schedule'!$A$8:$A$107,A323)&lt;&gt;1,"Missing or duplicate Opening ID",IF(INDEX('Opening Schedule'!$G$8:$G$107,MATCH(A323,'Opening Schedule'!$A$8:$A$107,0))&lt;&gt;B323,"Revision mismatch",IF(INDEX('Opening Schedule'!$K$8:$K$107,MATCH(A323,'Opening Schedule'!$A$8:$A$107,0))&lt;&gt;"Recorded","Opening record incomplete","Linked"))),IF(COUNTIFS('Packing Receipt'!$B$8:$B$107,A323)&lt;&gt;COUNTIFS('Packing Receipt'!$B$8:$B$107,A323,'Packing Receipt'!$C$8:$C$107,B323),"Resolve receipt revision differences",IF(COUNTIFS('Packing Receipt'!$B$8:$B$107,A323,'Packing Receipt'!$C$8:$C$107,B323)=0,"Record receipt lines",IF(COUNTIFS('Packing Receipt'!$B$8:$B$107,A323,'Packing Receipt'!$C$8:$C$107,B323)&lt;&gt;COUNTIFS('Packing Receipt'!$B$8:$B$107,A323,'Packing Receipt'!$C$8:$C$107,B323,'Packing Receipt'!$L$8:$L$107,"Linked"),"Resolve invalid receipt lines",IF(COUNTIFS('Packing Receipt'!$B$8:$B$107,A323,'Packing Receipt'!$C$8:$C$107,B323)&lt;&gt;COUNTIFS('Packing Receipt'!$F$118:$F$217,A323,'Packing Receipt'!$G$118:$G$217,B323,'Packing Receipt'!$K$118:$K$217,"Disposition recorded"),"Resolve every receipt disposition",IF(H323&lt;&gt;I323,"Quantity differs from order",IF(C323&lt;&gt;"Yes","Final delivery not declared",IF(D323&lt;&gt;"Close","Receipt remains open",IF(OR(E323="",F323=""),"Record closure person and date",IF(OR(NOT(ISNUMBER(F323)),F323&lt;=0),"Enter valid closure date","Receipt closure recorded"))))))))))))</x:f>
      </x:c>
      <x:c r="L323" s="1"/>
    </x:row>
    <x:row r="324" ht="28" customHeight="1">
      <x:c r="A324" s="23"/>
      <x:c r="B324" s="23"/>
      <x:c r="C324" s="22"/>
      <x:c r="D324" s="22"/>
      <x:c r="E324" s="23"/>
      <x:c r="F324" s="26"/>
      <x:c r="G324" s="30" t="str">
        <x:f>IF(A324="","",IF(IF(COUNTIFS('Opening Schedule'!$A$8:$A$107,A324)&lt;&gt;1,"Missing or duplicate Opening ID",IF(INDEX('Opening Schedule'!$G$8:$G$107,MATCH(A324,'Opening Schedule'!$A$8:$A$107,0))&lt;&gt;B324,"Revision mismatch",IF(INDEX('Opening Schedule'!$K$8:$K$107,MATCH(A324,'Opening Schedule'!$A$8:$A$107,0))&lt;&gt;"Recorded","Opening record incomplete","Linked")))="Linked",SUMIFS('Packing Receipt'!$F$8:$F$107,'Packing Receipt'!$B$8:$B$107,A324,'Packing Receipt'!$C$8:$C$107,B324),""))</x:f>
      </x:c>
      <x:c r="H324" s="30" t="str">
        <x:f>IF(A324="","",IF(IF(COUNTIFS('Opening Schedule'!$A$8:$A$107,A324)&lt;&gt;1,"Missing or duplicate Opening ID",IF(INDEX('Opening Schedule'!$G$8:$G$107,MATCH(A324,'Opening Schedule'!$A$8:$A$107,0))&lt;&gt;B324,"Revision mismatch",IF(INDEX('Opening Schedule'!$K$8:$K$107,MATCH(A324,'Opening Schedule'!$A$8:$A$107,0))&lt;&gt;"Recorded","Opening record incomplete","Linked")))="Linked",SUMIFS('Packing Receipt'!$H$118:$H$217,'Packing Receipt'!$F$118:$F$217,A324,'Packing Receipt'!$G$118:$G$217,B324),""))</x:f>
      </x:c>
      <x:c r="I324" s="30" t="str">
        <x:f>IF(A324="","",IF(IF(COUNTIFS('Opening Schedule'!$A$8:$A$107,A324)&lt;&gt;1,"Missing or duplicate Opening ID",IF(INDEX('Opening Schedule'!$G$8:$G$107,MATCH(A324,'Opening Schedule'!$A$8:$A$107,0))&lt;&gt;B324,"Revision mismatch",IF(INDEX('Opening Schedule'!$K$8:$K$107,MATCH(A324,'Opening Schedule'!$A$8:$A$107,0))&lt;&gt;"Recorded","Opening record incomplete","Linked")))="Linked",INDEX('Opening Schedule'!$E$8:$E$107,MATCH(A324,'Opening Schedule'!$A$8:$A$107,0)),""))</x:f>
      </x:c>
      <x:c r="J324" s="30" t="str">
        <x:f>IF(A324="","",IF(IF(COUNTIFS('Opening Schedule'!$A$8:$A$107,A324)&lt;&gt;1,"Missing or duplicate Opening ID",IF(INDEX('Opening Schedule'!$G$8:$G$107,MATCH(A324,'Opening Schedule'!$A$8:$A$107,0))&lt;&gt;B324,"Revision mismatch",IF(INDEX('Opening Schedule'!$K$8:$K$107,MATCH(A324,'Opening Schedule'!$A$8:$A$107,0))&lt;&gt;"Recorded","Opening record incomplete","Linked")))="Linked",I324-H324,""))</x:f>
      </x:c>
      <x:c r="K324" s="25" t="str">
        <x:f>IF(LEN(A324&amp;"")=0,IF(COUNTA(A324,B324,C324,D324,E324,F324)=0,"","Enter Opening ID"),IF(COUNTIFS('Packing Receipt'!$A$228:$A$327,A324)&lt;&gt;1,"Duplicate closure record",IF(IF(COUNTIFS('Opening Schedule'!$A$8:$A$107,A324)&lt;&gt;1,"Missing or duplicate Opening ID",IF(INDEX('Opening Schedule'!$G$8:$G$107,MATCH(A324,'Opening Schedule'!$A$8:$A$107,0))&lt;&gt;B324,"Revision mismatch",IF(INDEX('Opening Schedule'!$K$8:$K$107,MATCH(A324,'Opening Schedule'!$A$8:$A$107,0))&lt;&gt;"Recorded","Opening record incomplete","Linked")))&lt;&gt;"Linked",IF(COUNTIFS('Opening Schedule'!$A$8:$A$107,A324)&lt;&gt;1,"Missing or duplicate Opening ID",IF(INDEX('Opening Schedule'!$G$8:$G$107,MATCH(A324,'Opening Schedule'!$A$8:$A$107,0))&lt;&gt;B324,"Revision mismatch",IF(INDEX('Opening Schedule'!$K$8:$K$107,MATCH(A324,'Opening Schedule'!$A$8:$A$107,0))&lt;&gt;"Recorded","Opening record incomplete","Linked"))),IF(COUNTIFS('Packing Receipt'!$B$8:$B$107,A324)&lt;&gt;COUNTIFS('Packing Receipt'!$B$8:$B$107,A324,'Packing Receipt'!$C$8:$C$107,B324),"Resolve receipt revision differences",IF(COUNTIFS('Packing Receipt'!$B$8:$B$107,A324,'Packing Receipt'!$C$8:$C$107,B324)=0,"Record receipt lines",IF(COUNTIFS('Packing Receipt'!$B$8:$B$107,A324,'Packing Receipt'!$C$8:$C$107,B324)&lt;&gt;COUNTIFS('Packing Receipt'!$B$8:$B$107,A324,'Packing Receipt'!$C$8:$C$107,B324,'Packing Receipt'!$L$8:$L$107,"Linked"),"Resolve invalid receipt lines",IF(COUNTIFS('Packing Receipt'!$B$8:$B$107,A324,'Packing Receipt'!$C$8:$C$107,B324)&lt;&gt;COUNTIFS('Packing Receipt'!$F$118:$F$217,A324,'Packing Receipt'!$G$118:$G$217,B324,'Packing Receipt'!$K$118:$K$217,"Disposition recorded"),"Resolve every receipt disposition",IF(H324&lt;&gt;I324,"Quantity differs from order",IF(C324&lt;&gt;"Yes","Final delivery not declared",IF(D324&lt;&gt;"Close","Receipt remains open",IF(OR(E324="",F324=""),"Record closure person and date",IF(OR(NOT(ISNUMBER(F324)),F324&lt;=0),"Enter valid closure date","Receipt closure recorded"))))))))))))</x:f>
      </x:c>
      <x:c r="L324" s="1"/>
    </x:row>
    <x:row r="325" ht="28" customHeight="1">
      <x:c r="A325" s="23"/>
      <x:c r="B325" s="23"/>
      <x:c r="C325" s="22"/>
      <x:c r="D325" s="22"/>
      <x:c r="E325" s="23"/>
      <x:c r="F325" s="26"/>
      <x:c r="G325" s="30" t="str">
        <x:f>IF(A325="","",IF(IF(COUNTIFS('Opening Schedule'!$A$8:$A$107,A325)&lt;&gt;1,"Missing or duplicate Opening ID",IF(INDEX('Opening Schedule'!$G$8:$G$107,MATCH(A325,'Opening Schedule'!$A$8:$A$107,0))&lt;&gt;B325,"Revision mismatch",IF(INDEX('Opening Schedule'!$K$8:$K$107,MATCH(A325,'Opening Schedule'!$A$8:$A$107,0))&lt;&gt;"Recorded","Opening record incomplete","Linked")))="Linked",SUMIFS('Packing Receipt'!$F$8:$F$107,'Packing Receipt'!$B$8:$B$107,A325,'Packing Receipt'!$C$8:$C$107,B325),""))</x:f>
      </x:c>
      <x:c r="H325" s="30" t="str">
        <x:f>IF(A325="","",IF(IF(COUNTIFS('Opening Schedule'!$A$8:$A$107,A325)&lt;&gt;1,"Missing or duplicate Opening ID",IF(INDEX('Opening Schedule'!$G$8:$G$107,MATCH(A325,'Opening Schedule'!$A$8:$A$107,0))&lt;&gt;B325,"Revision mismatch",IF(INDEX('Opening Schedule'!$K$8:$K$107,MATCH(A325,'Opening Schedule'!$A$8:$A$107,0))&lt;&gt;"Recorded","Opening record incomplete","Linked")))="Linked",SUMIFS('Packing Receipt'!$H$118:$H$217,'Packing Receipt'!$F$118:$F$217,A325,'Packing Receipt'!$G$118:$G$217,B325),""))</x:f>
      </x:c>
      <x:c r="I325" s="30" t="str">
        <x:f>IF(A325="","",IF(IF(COUNTIFS('Opening Schedule'!$A$8:$A$107,A325)&lt;&gt;1,"Missing or duplicate Opening ID",IF(INDEX('Opening Schedule'!$G$8:$G$107,MATCH(A325,'Opening Schedule'!$A$8:$A$107,0))&lt;&gt;B325,"Revision mismatch",IF(INDEX('Opening Schedule'!$K$8:$K$107,MATCH(A325,'Opening Schedule'!$A$8:$A$107,0))&lt;&gt;"Recorded","Opening record incomplete","Linked")))="Linked",INDEX('Opening Schedule'!$E$8:$E$107,MATCH(A325,'Opening Schedule'!$A$8:$A$107,0)),""))</x:f>
      </x:c>
      <x:c r="J325" s="30" t="str">
        <x:f>IF(A325="","",IF(IF(COUNTIFS('Opening Schedule'!$A$8:$A$107,A325)&lt;&gt;1,"Missing or duplicate Opening ID",IF(INDEX('Opening Schedule'!$G$8:$G$107,MATCH(A325,'Opening Schedule'!$A$8:$A$107,0))&lt;&gt;B325,"Revision mismatch",IF(INDEX('Opening Schedule'!$K$8:$K$107,MATCH(A325,'Opening Schedule'!$A$8:$A$107,0))&lt;&gt;"Recorded","Opening record incomplete","Linked")))="Linked",I325-H325,""))</x:f>
      </x:c>
      <x:c r="K325" s="25" t="str">
        <x:f>IF(LEN(A325&amp;"")=0,IF(COUNTA(A325,B325,C325,D325,E325,F325)=0,"","Enter Opening ID"),IF(COUNTIFS('Packing Receipt'!$A$228:$A$327,A325)&lt;&gt;1,"Duplicate closure record",IF(IF(COUNTIFS('Opening Schedule'!$A$8:$A$107,A325)&lt;&gt;1,"Missing or duplicate Opening ID",IF(INDEX('Opening Schedule'!$G$8:$G$107,MATCH(A325,'Opening Schedule'!$A$8:$A$107,0))&lt;&gt;B325,"Revision mismatch",IF(INDEX('Opening Schedule'!$K$8:$K$107,MATCH(A325,'Opening Schedule'!$A$8:$A$107,0))&lt;&gt;"Recorded","Opening record incomplete","Linked")))&lt;&gt;"Linked",IF(COUNTIFS('Opening Schedule'!$A$8:$A$107,A325)&lt;&gt;1,"Missing or duplicate Opening ID",IF(INDEX('Opening Schedule'!$G$8:$G$107,MATCH(A325,'Opening Schedule'!$A$8:$A$107,0))&lt;&gt;B325,"Revision mismatch",IF(INDEX('Opening Schedule'!$K$8:$K$107,MATCH(A325,'Opening Schedule'!$A$8:$A$107,0))&lt;&gt;"Recorded","Opening record incomplete","Linked"))),IF(COUNTIFS('Packing Receipt'!$B$8:$B$107,A325)&lt;&gt;COUNTIFS('Packing Receipt'!$B$8:$B$107,A325,'Packing Receipt'!$C$8:$C$107,B325),"Resolve receipt revision differences",IF(COUNTIFS('Packing Receipt'!$B$8:$B$107,A325,'Packing Receipt'!$C$8:$C$107,B325)=0,"Record receipt lines",IF(COUNTIFS('Packing Receipt'!$B$8:$B$107,A325,'Packing Receipt'!$C$8:$C$107,B325)&lt;&gt;COUNTIFS('Packing Receipt'!$B$8:$B$107,A325,'Packing Receipt'!$C$8:$C$107,B325,'Packing Receipt'!$L$8:$L$107,"Linked"),"Resolve invalid receipt lines",IF(COUNTIFS('Packing Receipt'!$B$8:$B$107,A325,'Packing Receipt'!$C$8:$C$107,B325)&lt;&gt;COUNTIFS('Packing Receipt'!$F$118:$F$217,A325,'Packing Receipt'!$G$118:$G$217,B325,'Packing Receipt'!$K$118:$K$217,"Disposition recorded"),"Resolve every receipt disposition",IF(H325&lt;&gt;I325,"Quantity differs from order",IF(C325&lt;&gt;"Yes","Final delivery not declared",IF(D325&lt;&gt;"Close","Receipt remains open",IF(OR(E325="",F325=""),"Record closure person and date",IF(OR(NOT(ISNUMBER(F325)),F325&lt;=0),"Enter valid closure date","Receipt closure recorded"))))))))))))</x:f>
      </x:c>
      <x:c r="L325" s="1"/>
    </x:row>
    <x:row r="326" ht="28" customHeight="1">
      <x:c r="A326" s="23"/>
      <x:c r="B326" s="23"/>
      <x:c r="C326" s="22"/>
      <x:c r="D326" s="22"/>
      <x:c r="E326" s="23"/>
      <x:c r="F326" s="26"/>
      <x:c r="G326" s="30" t="str">
        <x:f>IF(A326="","",IF(IF(COUNTIFS('Opening Schedule'!$A$8:$A$107,A326)&lt;&gt;1,"Missing or duplicate Opening ID",IF(INDEX('Opening Schedule'!$G$8:$G$107,MATCH(A326,'Opening Schedule'!$A$8:$A$107,0))&lt;&gt;B326,"Revision mismatch",IF(INDEX('Opening Schedule'!$K$8:$K$107,MATCH(A326,'Opening Schedule'!$A$8:$A$107,0))&lt;&gt;"Recorded","Opening record incomplete","Linked")))="Linked",SUMIFS('Packing Receipt'!$F$8:$F$107,'Packing Receipt'!$B$8:$B$107,A326,'Packing Receipt'!$C$8:$C$107,B326),""))</x:f>
      </x:c>
      <x:c r="H326" s="30" t="str">
        <x:f>IF(A326="","",IF(IF(COUNTIFS('Opening Schedule'!$A$8:$A$107,A326)&lt;&gt;1,"Missing or duplicate Opening ID",IF(INDEX('Opening Schedule'!$G$8:$G$107,MATCH(A326,'Opening Schedule'!$A$8:$A$107,0))&lt;&gt;B326,"Revision mismatch",IF(INDEX('Opening Schedule'!$K$8:$K$107,MATCH(A326,'Opening Schedule'!$A$8:$A$107,0))&lt;&gt;"Recorded","Opening record incomplete","Linked")))="Linked",SUMIFS('Packing Receipt'!$H$118:$H$217,'Packing Receipt'!$F$118:$F$217,A326,'Packing Receipt'!$G$118:$G$217,B326),""))</x:f>
      </x:c>
      <x:c r="I326" s="30" t="str">
        <x:f>IF(A326="","",IF(IF(COUNTIFS('Opening Schedule'!$A$8:$A$107,A326)&lt;&gt;1,"Missing or duplicate Opening ID",IF(INDEX('Opening Schedule'!$G$8:$G$107,MATCH(A326,'Opening Schedule'!$A$8:$A$107,0))&lt;&gt;B326,"Revision mismatch",IF(INDEX('Opening Schedule'!$K$8:$K$107,MATCH(A326,'Opening Schedule'!$A$8:$A$107,0))&lt;&gt;"Recorded","Opening record incomplete","Linked")))="Linked",INDEX('Opening Schedule'!$E$8:$E$107,MATCH(A326,'Opening Schedule'!$A$8:$A$107,0)),""))</x:f>
      </x:c>
      <x:c r="J326" s="30" t="str">
        <x:f>IF(A326="","",IF(IF(COUNTIFS('Opening Schedule'!$A$8:$A$107,A326)&lt;&gt;1,"Missing or duplicate Opening ID",IF(INDEX('Opening Schedule'!$G$8:$G$107,MATCH(A326,'Opening Schedule'!$A$8:$A$107,0))&lt;&gt;B326,"Revision mismatch",IF(INDEX('Opening Schedule'!$K$8:$K$107,MATCH(A326,'Opening Schedule'!$A$8:$A$107,0))&lt;&gt;"Recorded","Opening record incomplete","Linked")))="Linked",I326-H326,""))</x:f>
      </x:c>
      <x:c r="K326" s="25" t="str">
        <x:f>IF(LEN(A326&amp;"")=0,IF(COUNTA(A326,B326,C326,D326,E326,F326)=0,"","Enter Opening ID"),IF(COUNTIFS('Packing Receipt'!$A$228:$A$327,A326)&lt;&gt;1,"Duplicate closure record",IF(IF(COUNTIFS('Opening Schedule'!$A$8:$A$107,A326)&lt;&gt;1,"Missing or duplicate Opening ID",IF(INDEX('Opening Schedule'!$G$8:$G$107,MATCH(A326,'Opening Schedule'!$A$8:$A$107,0))&lt;&gt;B326,"Revision mismatch",IF(INDEX('Opening Schedule'!$K$8:$K$107,MATCH(A326,'Opening Schedule'!$A$8:$A$107,0))&lt;&gt;"Recorded","Opening record incomplete","Linked")))&lt;&gt;"Linked",IF(COUNTIFS('Opening Schedule'!$A$8:$A$107,A326)&lt;&gt;1,"Missing or duplicate Opening ID",IF(INDEX('Opening Schedule'!$G$8:$G$107,MATCH(A326,'Opening Schedule'!$A$8:$A$107,0))&lt;&gt;B326,"Revision mismatch",IF(INDEX('Opening Schedule'!$K$8:$K$107,MATCH(A326,'Opening Schedule'!$A$8:$A$107,0))&lt;&gt;"Recorded","Opening record incomplete","Linked"))),IF(COUNTIFS('Packing Receipt'!$B$8:$B$107,A326)&lt;&gt;COUNTIFS('Packing Receipt'!$B$8:$B$107,A326,'Packing Receipt'!$C$8:$C$107,B326),"Resolve receipt revision differences",IF(COUNTIFS('Packing Receipt'!$B$8:$B$107,A326,'Packing Receipt'!$C$8:$C$107,B326)=0,"Record receipt lines",IF(COUNTIFS('Packing Receipt'!$B$8:$B$107,A326,'Packing Receipt'!$C$8:$C$107,B326)&lt;&gt;COUNTIFS('Packing Receipt'!$B$8:$B$107,A326,'Packing Receipt'!$C$8:$C$107,B326,'Packing Receipt'!$L$8:$L$107,"Linked"),"Resolve invalid receipt lines",IF(COUNTIFS('Packing Receipt'!$B$8:$B$107,A326,'Packing Receipt'!$C$8:$C$107,B326)&lt;&gt;COUNTIFS('Packing Receipt'!$F$118:$F$217,A326,'Packing Receipt'!$G$118:$G$217,B326,'Packing Receipt'!$K$118:$K$217,"Disposition recorded"),"Resolve every receipt disposition",IF(H326&lt;&gt;I326,"Quantity differs from order",IF(C326&lt;&gt;"Yes","Final delivery not declared",IF(D326&lt;&gt;"Close","Receipt remains open",IF(OR(E326="",F326=""),"Record closure person and date",IF(OR(NOT(ISNUMBER(F326)),F326&lt;=0),"Enter valid closure date","Receipt closure recorded"))))))))))))</x:f>
      </x:c>
      <x:c r="L326" s="1"/>
    </x:row>
    <x:row r="327" ht="28" customHeight="1">
      <x:c r="A327" s="23"/>
      <x:c r="B327" s="23"/>
      <x:c r="C327" s="22"/>
      <x:c r="D327" s="22"/>
      <x:c r="E327" s="23"/>
      <x:c r="F327" s="26"/>
      <x:c r="G327" s="30" t="str">
        <x:f>IF(A327="","",IF(IF(COUNTIFS('Opening Schedule'!$A$8:$A$107,A327)&lt;&gt;1,"Missing or duplicate Opening ID",IF(INDEX('Opening Schedule'!$G$8:$G$107,MATCH(A327,'Opening Schedule'!$A$8:$A$107,0))&lt;&gt;B327,"Revision mismatch",IF(INDEX('Opening Schedule'!$K$8:$K$107,MATCH(A327,'Opening Schedule'!$A$8:$A$107,0))&lt;&gt;"Recorded","Opening record incomplete","Linked")))="Linked",SUMIFS('Packing Receipt'!$F$8:$F$107,'Packing Receipt'!$B$8:$B$107,A327,'Packing Receipt'!$C$8:$C$107,B327),""))</x:f>
      </x:c>
      <x:c r="H327" s="30" t="str">
        <x:f>IF(A327="","",IF(IF(COUNTIFS('Opening Schedule'!$A$8:$A$107,A327)&lt;&gt;1,"Missing or duplicate Opening ID",IF(INDEX('Opening Schedule'!$G$8:$G$107,MATCH(A327,'Opening Schedule'!$A$8:$A$107,0))&lt;&gt;B327,"Revision mismatch",IF(INDEX('Opening Schedule'!$K$8:$K$107,MATCH(A327,'Opening Schedule'!$A$8:$A$107,0))&lt;&gt;"Recorded","Opening record incomplete","Linked")))="Linked",SUMIFS('Packing Receipt'!$H$118:$H$217,'Packing Receipt'!$F$118:$F$217,A327,'Packing Receipt'!$G$118:$G$217,B327),""))</x:f>
      </x:c>
      <x:c r="I327" s="30" t="str">
        <x:f>IF(A327="","",IF(IF(COUNTIFS('Opening Schedule'!$A$8:$A$107,A327)&lt;&gt;1,"Missing or duplicate Opening ID",IF(INDEX('Opening Schedule'!$G$8:$G$107,MATCH(A327,'Opening Schedule'!$A$8:$A$107,0))&lt;&gt;B327,"Revision mismatch",IF(INDEX('Opening Schedule'!$K$8:$K$107,MATCH(A327,'Opening Schedule'!$A$8:$A$107,0))&lt;&gt;"Recorded","Opening record incomplete","Linked")))="Linked",INDEX('Opening Schedule'!$E$8:$E$107,MATCH(A327,'Opening Schedule'!$A$8:$A$107,0)),""))</x:f>
      </x:c>
      <x:c r="J327" s="30" t="str">
        <x:f>IF(A327="","",IF(IF(COUNTIFS('Opening Schedule'!$A$8:$A$107,A327)&lt;&gt;1,"Missing or duplicate Opening ID",IF(INDEX('Opening Schedule'!$G$8:$G$107,MATCH(A327,'Opening Schedule'!$A$8:$A$107,0))&lt;&gt;B327,"Revision mismatch",IF(INDEX('Opening Schedule'!$K$8:$K$107,MATCH(A327,'Opening Schedule'!$A$8:$A$107,0))&lt;&gt;"Recorded","Opening record incomplete","Linked")))="Linked",I327-H327,""))</x:f>
      </x:c>
      <x:c r="K327" s="25" t="str">
        <x:f>IF(LEN(A327&amp;"")=0,IF(COUNTA(A327,B327,C327,D327,E327,F327)=0,"","Enter Opening ID"),IF(COUNTIFS('Packing Receipt'!$A$228:$A$327,A327)&lt;&gt;1,"Duplicate closure record",IF(IF(COUNTIFS('Opening Schedule'!$A$8:$A$107,A327)&lt;&gt;1,"Missing or duplicate Opening ID",IF(INDEX('Opening Schedule'!$G$8:$G$107,MATCH(A327,'Opening Schedule'!$A$8:$A$107,0))&lt;&gt;B327,"Revision mismatch",IF(INDEX('Opening Schedule'!$K$8:$K$107,MATCH(A327,'Opening Schedule'!$A$8:$A$107,0))&lt;&gt;"Recorded","Opening record incomplete","Linked")))&lt;&gt;"Linked",IF(COUNTIFS('Opening Schedule'!$A$8:$A$107,A327)&lt;&gt;1,"Missing or duplicate Opening ID",IF(INDEX('Opening Schedule'!$G$8:$G$107,MATCH(A327,'Opening Schedule'!$A$8:$A$107,0))&lt;&gt;B327,"Revision mismatch",IF(INDEX('Opening Schedule'!$K$8:$K$107,MATCH(A327,'Opening Schedule'!$A$8:$A$107,0))&lt;&gt;"Recorded","Opening record incomplete","Linked"))),IF(COUNTIFS('Packing Receipt'!$B$8:$B$107,A327)&lt;&gt;COUNTIFS('Packing Receipt'!$B$8:$B$107,A327,'Packing Receipt'!$C$8:$C$107,B327),"Resolve receipt revision differences",IF(COUNTIFS('Packing Receipt'!$B$8:$B$107,A327,'Packing Receipt'!$C$8:$C$107,B327)=0,"Record receipt lines",IF(COUNTIFS('Packing Receipt'!$B$8:$B$107,A327,'Packing Receipt'!$C$8:$C$107,B327)&lt;&gt;COUNTIFS('Packing Receipt'!$B$8:$B$107,A327,'Packing Receipt'!$C$8:$C$107,B327,'Packing Receipt'!$L$8:$L$107,"Linked"),"Resolve invalid receipt lines",IF(COUNTIFS('Packing Receipt'!$B$8:$B$107,A327,'Packing Receipt'!$C$8:$C$107,B327)&lt;&gt;COUNTIFS('Packing Receipt'!$F$118:$F$217,A327,'Packing Receipt'!$G$118:$G$217,B327,'Packing Receipt'!$K$118:$K$217,"Disposition recorded"),"Resolve every receipt disposition",IF(H327&lt;&gt;I327,"Quantity differs from order",IF(C327&lt;&gt;"Yes","Final delivery not declared",IF(D327&lt;&gt;"Close","Receipt remains open",IF(OR(E327="",F327=""),"Record closure person and date",IF(OR(NOT(ISNUMBER(F327)),F327&lt;=0),"Enter valid closure date","Receipt closure recorded"))))))))))))</x:f>
      </x:c>
      <x:c r="L327" s="1"/>
    </x:row>
  </x:sheetData>
  <x:conditionalFormatting sqref="L8:L107">
    <x:cfRule type="expression" dxfId="9" priority="1">
      <x:formula>AND(L8&lt;&gt;"",L8&lt;&gt;"Recorded",L8&lt;&gt;"Linked",L8&lt;&gt;"Review recorded",L8&lt;&gt;"Geometry review recorded",L8&lt;&gt;"Comparable scope recorded",L8&lt;&gt;"Comparable amounts shown",L8&lt;&gt;"Disposition recorded",L8&lt;&gt;"Receipt closure recorded",NOT(ISNUMBER(L8)))</x:formula>
    </x:cfRule>
  </x:conditionalFormatting>
  <x:conditionalFormatting sqref="K118:K217">
    <x:cfRule type="expression" dxfId="10" priority="2">
      <x:formula>AND(K118&lt;&gt;"",K118&lt;&gt;"Recorded",K118&lt;&gt;"Linked",K118&lt;&gt;"Review recorded",K118&lt;&gt;"Geometry review recorded",K118&lt;&gt;"Comparable scope recorded",K118&lt;&gt;"Comparable amounts shown",K118&lt;&gt;"Disposition recorded",K118&lt;&gt;"Receipt closure recorded",NOT(ISNUMBER(K118)))</x:formula>
    </x:cfRule>
  </x:conditionalFormatting>
  <x:conditionalFormatting sqref="K228:K327">
    <x:cfRule type="expression" dxfId="11" priority="3">
      <x:formula>AND(K228&lt;&gt;"",K228&lt;&gt;"Recorded",K228&lt;&gt;"Linked",K228&lt;&gt;"Review recorded",K228&lt;&gt;"Geometry review recorded",K228&lt;&gt;"Comparable scope recorded",K228&lt;&gt;"Comparable amounts shown",K228&lt;&gt;"Disposition recorded",K228&lt;&gt;"Receipt closure recorded",NOT(ISNUMBER(K228)))</x:formula>
    </x:cfRule>
  </x:conditionalFormatting>
  <x:dataValidations count="8">
    <x:dataValidation type="whole" operator="greaterThanOrEqual" sqref="F8:F107">
      <x:formula1>0</x:formula1>
    </x:dataValidation>
    <x:dataValidation type="list" sqref="G8:G107">
      <x:formula1>"each"</x:formula1>
    </x:dataValidation>
    <x:dataValidation type="whole" operator="greaterThanOrEqual" sqref="H8:H107">
      <x:formula1>0</x:formula1>
    </x:dataValidation>
    <x:dataValidation type="whole" operator="greaterThanOrEqual" sqref="I8:I107">
      <x:formula1>0</x:formula1>
    </x:dataValidation>
    <x:dataValidation type="list" sqref="B118:B217">
      <x:formula1>"Accepted,Quarantined,Accepted after correction,Accepted balance after return,Returned"</x:formula1>
    </x:dataValidation>
    <x:dataValidation type="whole" operator="greaterThanOrEqual" sqref="I118:I217">
      <x:formula1>0</x:formula1>
    </x:dataValidation>
    <x:dataValidation type="list" sqref="C228:C327">
      <x:formula1>"Yes,No"</x:formula1>
    </x:dataValidation>
    <x:dataValidation type="list" sqref="D228:D327">
      <x:formula1>"Close,Open"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a2d0fcc5ce544000"/>
    <x:tablePart xmlns:r="http://schemas.openxmlformats.org/officeDocument/2006/relationships" r:id="R198874606b484054"/>
    <x:tablePart xmlns:r="http://schemas.openxmlformats.org/officeDocument/2006/relationships" r:id="R7c8fb5a64bf34e2b"/>
  </x:tableParts>
</x:worksheet>
</file>